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Y:\ANNEE 2025\DEVIS 2025\SPCI\"/>
    </mc:Choice>
  </mc:AlternateContent>
  <xr:revisionPtr revIDLastSave="0" documentId="13_ncr:1_{A08C1B85-5E3A-42F7-B693-7F4A7F30737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EVIS " sheetId="12" r:id="rId1"/>
    <sheet name="DETAIL" sheetId="16" r:id="rId2"/>
    <sheet name="Devis ok Annulé" sheetId="15" r:id="rId3"/>
    <sheet name="Feuil1" sheetId="17" r:id="rId4"/>
    <sheet name="Devis ok" sheetId="18" r:id="rId5"/>
  </sheets>
  <definedNames>
    <definedName name="_xlnm.Print_Area" localSheetId="4">'Devis ok'!$A$1:$G$50</definedName>
    <definedName name="_xlnm.Print_Area" localSheetId="2">'Devis ok Annulé'!$A$1:$G$48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2" l="1"/>
  <c r="K33" i="18"/>
  <c r="K34" i="18"/>
  <c r="K35" i="18"/>
  <c r="K36" i="18"/>
  <c r="K37" i="18"/>
  <c r="K38" i="18"/>
  <c r="K39" i="18"/>
  <c r="K40" i="18"/>
  <c r="K27" i="18"/>
  <c r="F27" i="18" s="1"/>
  <c r="G27" i="18" s="1"/>
  <c r="K28" i="18"/>
  <c r="F28" i="18" s="1"/>
  <c r="G28" i="18" s="1"/>
  <c r="K29" i="18"/>
  <c r="F29" i="18" s="1"/>
  <c r="G29" i="18" s="1"/>
  <c r="K30" i="18"/>
  <c r="F30" i="18" s="1"/>
  <c r="G30" i="18" s="1"/>
  <c r="K31" i="18"/>
  <c r="F31" i="18" s="1"/>
  <c r="G31" i="18" s="1"/>
  <c r="K32" i="18"/>
  <c r="K26" i="18"/>
  <c r="F26" i="18" s="1"/>
  <c r="G26" i="18" s="1"/>
  <c r="G34" i="18"/>
  <c r="E19" i="16"/>
  <c r="E20" i="16"/>
  <c r="E21" i="16"/>
  <c r="F21" i="16" s="1"/>
  <c r="E22" i="16"/>
  <c r="F22" i="16" s="1"/>
  <c r="F16" i="16"/>
  <c r="F20" i="16"/>
  <c r="F19" i="16"/>
  <c r="F17" i="16"/>
  <c r="F15" i="16"/>
  <c r="G32" i="15"/>
  <c r="G29" i="15"/>
  <c r="G27" i="15"/>
  <c r="G28" i="15"/>
  <c r="G26" i="15"/>
  <c r="G42" i="18" l="1"/>
  <c r="G43" i="18" s="1"/>
  <c r="G44" i="18" s="1"/>
  <c r="F29" i="16"/>
  <c r="G40" i="15"/>
  <c r="G41" i="15" s="1"/>
  <c r="G42" i="15" s="1"/>
  <c r="F30" i="16" l="1"/>
  <c r="F31" i="16" s="1"/>
  <c r="F20" i="12"/>
  <c r="F21" i="12"/>
  <c r="F28" i="12" s="1"/>
  <c r="F16" i="12"/>
  <c r="F17" i="12"/>
  <c r="F18" i="12"/>
  <c r="F19" i="12"/>
  <c r="F15" i="12"/>
  <c r="F29" i="12" l="1"/>
  <c r="F30" i="12" s="1"/>
</calcChain>
</file>

<file path=xl/sharedStrings.xml><?xml version="1.0" encoding="utf-8"?>
<sst xmlns="http://schemas.openxmlformats.org/spreadsheetml/2006/main" count="301" uniqueCount="107">
  <si>
    <t>N°</t>
  </si>
  <si>
    <t>U</t>
  </si>
  <si>
    <t>QTÉ</t>
  </si>
  <si>
    <t>PU</t>
  </si>
  <si>
    <t>MONTANT</t>
  </si>
  <si>
    <t>DÉSIGNATIONS DES OUVRAGES</t>
  </si>
  <si>
    <t>Ens</t>
  </si>
  <si>
    <t>DEVIS N°</t>
  </si>
  <si>
    <t xml:space="preserve">OBJET: </t>
  </si>
  <si>
    <t>CONDITIONS COMMERCIALES</t>
  </si>
  <si>
    <t xml:space="preserve">Validité de l'offre : </t>
  </si>
  <si>
    <t>Nombre de technicien</t>
  </si>
  <si>
    <t>u</t>
  </si>
  <si>
    <t>J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</si>
  <si>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</si>
  <si>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 xml:space="preserve">TOTAL </t>
  </si>
  <si>
    <t>TVA 18%</t>
  </si>
  <si>
    <t>TOTAL TTC</t>
  </si>
  <si>
    <t>Arrêté le présent devis à la somme de :</t>
  </si>
  <si>
    <t>SERVICE COMMERCIAL</t>
  </si>
  <si>
    <t>MAINS D'ŒUVRE</t>
  </si>
  <si>
    <t>SITE :</t>
  </si>
  <si>
    <t>Date : 22/12/2025</t>
  </si>
  <si>
    <t xml:space="preserve">SPCI DEPOT AOT </t>
  </si>
  <si>
    <t>A-1</t>
  </si>
  <si>
    <t>A-2</t>
  </si>
  <si>
    <t xml:space="preserve">Fourniture d'un contacteur 3 pôles ABB A50-30 </t>
  </si>
  <si>
    <t>A-3</t>
  </si>
  <si>
    <t xml:space="preserve">Fourniture d'interrupteur crépusculaire autonome </t>
  </si>
  <si>
    <t>A-4</t>
  </si>
  <si>
    <t>REMISE EN ETAT DU SYSTÈME AUTOMATIQUE D'ECLAIRAGE</t>
  </si>
  <si>
    <t xml:space="preserve">Automate Zelio 8 entrées - 4 sorties 230V  AC </t>
  </si>
  <si>
    <t xml:space="preserve">Programmation </t>
  </si>
  <si>
    <t>Accessoires divers de pose (embout, fil souple, repères, bornier, etc. )</t>
  </si>
  <si>
    <t>Délai d'exécution des travaux : induction incluse</t>
  </si>
  <si>
    <t>Fourniture de module de sécurité des DPN du coffret de l'éclairage: AUTOMATE  AC/DC 115 240V INPUT 8xAC/DC OUTPUT 4xRELAY/10A</t>
  </si>
  <si>
    <t>Date : 23/12/2025</t>
  </si>
  <si>
    <t>TOTAL HT</t>
  </si>
  <si>
    <t>DEVIS N°1055/2025</t>
  </si>
  <si>
    <t>Dépôt SPCI AOT</t>
  </si>
  <si>
    <t>DQE</t>
  </si>
  <si>
    <t>CORRECTION DES PI TRAVAUX D'ELECTRICITE</t>
  </si>
  <si>
    <t>1 - Contexte et Objectif</t>
  </si>
  <si>
    <t xml:space="preserve">Le présent cahier des charges vise à sélectionner un prestataire pour fourniture des équipements les travaux d'électricité au dépôt SPCI-AOT. </t>
  </si>
  <si>
    <t>2 - Généralités</t>
  </si>
  <si>
    <t xml:space="preserve">Les travaux recommandés se résument aux points suivants  : </t>
  </si>
  <si>
    <t>1 -  Travaux d'électricité</t>
  </si>
  <si>
    <t>3 - Devis Quantitatif et Estimatif</t>
  </si>
  <si>
    <t>Item N°</t>
  </si>
  <si>
    <t>Descriptif</t>
  </si>
  <si>
    <t>Unité</t>
  </si>
  <si>
    <t xml:space="preserve">Quantité </t>
  </si>
  <si>
    <t>P.U</t>
  </si>
  <si>
    <t>P.T</t>
  </si>
  <si>
    <t>A</t>
  </si>
  <si>
    <t>FOURNITURE</t>
  </si>
  <si>
    <t>4 - Conditions financières</t>
  </si>
  <si>
    <t>Un contrat sera mis en place pour les montants au-delà de 5.000.000 (Cinq million FCFA TTC).</t>
  </si>
  <si>
    <t>- Une retenue de garantie au taux de 5% sera prélevée, sur tous les montants hors taxes à régler au Prestataire au titre du contrat établi.</t>
  </si>
  <si>
    <t>- En cas de réserves non bloquantes pour l’exploitabilité de l’ouvrage constatées à la réception provisoire, une retenue de sécurité de 5% du montant total HT du contrat sera appliquée;</t>
  </si>
  <si>
    <t>Pas d’acompte de démarrage. Cependant, en cas de nécessité d’acompte de démarrage, le Prestataire fournira une caution de garantie bancaire.</t>
  </si>
  <si>
    <t>En cas de retard dans l’exécution des travaux imputable au prestataire, il sera appliqué une pénalité journalière, fixée à 2/1000ième du montant des travaux non exécutés dans le délai contractuel.</t>
  </si>
  <si>
    <t>5 - Conditions de travail dans les dépôts SPCI</t>
  </si>
  <si>
    <t>L'adjudicataire devra respecter les règles de sécurité applicables aux travaux réalisés dans les dépôts SPCI.</t>
  </si>
  <si>
    <t xml:space="preserve">NB : Certains travaux seont exécutés les dimanches selon les contraintes d'expoitation. </t>
  </si>
  <si>
    <t xml:space="preserve">SPCI se doit de : </t>
  </si>
  <si>
    <t>• Donner les consignes à respecter sur les dépôts.</t>
  </si>
  <si>
    <t>• Etablir le permis de travail et les autres autorisations nécessaires.</t>
  </si>
  <si>
    <t>• Suivre l'avancement des travaux jusqu'à leur achèvement.</t>
  </si>
  <si>
    <t>• Assurer la sécurité des agents du prestataire et de ces biens.</t>
  </si>
  <si>
    <t>• Veiller au respect des consignes, y compris le port des Équipements de Protection Individuelle (EPI).</t>
  </si>
  <si>
    <t>• Évaluer les risques ne pouvant pas être évités.</t>
  </si>
  <si>
    <t>• Combattre les risques à la source.</t>
  </si>
  <si>
    <t>• Tenir compte de l’évolution des travaux.</t>
  </si>
  <si>
    <t>• Remplacer les éléments dangereux par des alternatives moins risquées ou sans danger.</t>
  </si>
  <si>
    <t>Le Prestataire se doit de :</t>
  </si>
  <si>
    <t>• Avoir un agent HSE dédié au projet.</t>
  </si>
  <si>
    <t>• Respecter les consignes de sécurité dans les dépôts SPCI.</t>
  </si>
  <si>
    <t>• Assurer le port des Équipements de Protection Individuelle (EPI) en lien avec les différentes tâches recommandées.</t>
  </si>
  <si>
    <t>• Mettre en œuvre des mesures de protection collective.</t>
  </si>
  <si>
    <t>• Fournir des instructions appropriées aux travailleurs.</t>
  </si>
  <si>
    <t>• S'assurer d'obtenir la certification de tous les outils tournants, électriques, de hauteur nécessaires pour les travaux, notamment :</t>
  </si>
  <si>
    <t>- Meules, perceuse électrique, postes à souder, groupe électrogène…</t>
  </si>
  <si>
    <t>• Vérifier l'état de santé physique des agents (alcool, drogues, etc.).</t>
  </si>
  <si>
    <t>• S'assurer de la présence de tous les agents exécutants sur le site.</t>
  </si>
  <si>
    <t xml:space="preserve">TRAVAUX DE REMISE EN ETAT DU SYSTÈME AUTOMATIQUE </t>
  </si>
  <si>
    <t>D'ECLAIRAGE - SPCI DEPOT AOT</t>
  </si>
  <si>
    <t>Fourniture de module de sécurité des DPN du coffret de l'éclairage: SIEMENS AC/DC 115 240V INPUT 8xAC/DC OUTPUT 4xRELAY/10A</t>
  </si>
  <si>
    <t>MISE EN OEUVRE</t>
  </si>
  <si>
    <t xml:space="preserve"> Huit cent soixante-dix-huit mille  cent vingt et un Francs CFA</t>
  </si>
  <si>
    <r>
      <t>Délai d'exécution des travaux :</t>
    </r>
    <r>
      <rPr>
        <sz val="12"/>
        <rFont val="Garamond"/>
        <family val="1"/>
      </rPr>
      <t xml:space="preserve"> 02 Jours</t>
    </r>
  </si>
  <si>
    <r>
      <t xml:space="preserve">Conditions de règlement : </t>
    </r>
    <r>
      <rPr>
        <sz val="12"/>
        <rFont val="Garamond"/>
        <family val="1"/>
      </rPr>
      <t>Selon nos termes</t>
    </r>
  </si>
  <si>
    <r>
      <t xml:space="preserve">Validité de l'offre : </t>
    </r>
    <r>
      <rPr>
        <sz val="12"/>
        <rFont val="Garamond"/>
        <family val="1"/>
      </rPr>
      <t>01 Mois</t>
    </r>
  </si>
  <si>
    <t>Fourniture d'interrupteur crépusculaire autonome: LUMANDAR 1000</t>
  </si>
  <si>
    <t>Fourniture de disjoncteur différentiel C60N C32 24202 Vigi 300mA 26511</t>
  </si>
  <si>
    <t>Fourniture de disjoncteur différentiel bipolaire C40</t>
  </si>
  <si>
    <t>Fourniture d interrupteur différentiel 4P - 25A</t>
  </si>
  <si>
    <t xml:space="preserve">Fourniture de disjoncteur différentiel DT40 - C25A - type AC 300mA </t>
  </si>
  <si>
    <t>Fourniture et pose d'interrupteur crépusculaire autonome: LUMANDAR 1000</t>
  </si>
  <si>
    <t xml:space="preserve">                       </t>
  </si>
  <si>
    <t>Fourniture de disjoncteur différentiel bipolaire C40 300mA</t>
  </si>
  <si>
    <t>Fourniture d interrupteur différentiel 4P - 25A 300mA</t>
  </si>
  <si>
    <t>Six cent soixante-dix-neuf mille six cent six Francs CFA</t>
  </si>
  <si>
    <t>DEVIS N°0146/2026</t>
  </si>
  <si>
    <r>
      <t xml:space="preserve">Date : </t>
    </r>
    <r>
      <rPr>
        <sz val="12"/>
        <rFont val="Garamond"/>
        <family val="1"/>
      </rPr>
      <t>27/02/2026</t>
    </r>
  </si>
  <si>
    <t>A-5</t>
  </si>
  <si>
    <t>A-6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</si>
</sst>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  <numFmt numFmtId="170" formatCode="[$-40C]dd\-mmm\-yy;@"/>
    <numFmt numFmtId="171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8"/>
      <name val="Calibri"/>
      <family val="2"/>
      <scheme val="minor"/>
    </font>
    <font>
      <sz val="12"/>
      <color rgb="FFFF000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b/>
      <sz val="12"/>
      <color rgb="FFFFFFFF"/>
      <name val="Garamond"/>
      <family val="1"/>
    </font>
    <font>
      <b/>
      <sz val="12"/>
      <color rgb="FF0000FF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7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0" xfId="3" applyFont="1"/>
    <xf numFmtId="3" fontId="4" fillId="0" borderId="1" xfId="3" applyNumberFormat="1" applyFont="1" applyBorder="1" applyAlignment="1">
      <alignment horizontal="center" vertical="center"/>
    </xf>
    <xf numFmtId="164" fontId="4" fillId="0" borderId="1" xfId="7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64" fontId="6" fillId="0" borderId="0" xfId="7" applyFont="1" applyFill="1"/>
    <xf numFmtId="0" fontId="6" fillId="0" borderId="0" xfId="0" applyFont="1"/>
    <xf numFmtId="3" fontId="3" fillId="2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164" fontId="3" fillId="0" borderId="0" xfId="7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3" fillId="0" borderId="0" xfId="0" applyFont="1"/>
    <xf numFmtId="169" fontId="3" fillId="0" borderId="0" xfId="6" applyNumberFormat="1" applyFont="1" applyFill="1"/>
    <xf numFmtId="0" fontId="6" fillId="0" borderId="1" xfId="0" applyFont="1" applyBorder="1"/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0" applyFont="1" applyBorder="1"/>
    <xf numFmtId="0" fontId="7" fillId="0" borderId="1" xfId="3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1" xfId="7" applyFont="1" applyFill="1" applyBorder="1" applyAlignment="1">
      <alignment horizontal="left" vertical="center" wrapText="1"/>
    </xf>
    <xf numFmtId="164" fontId="7" fillId="0" borderId="0" xfId="7" applyFont="1" applyFill="1"/>
    <xf numFmtId="0" fontId="7" fillId="0" borderId="0" xfId="0" applyFont="1"/>
    <xf numFmtId="169" fontId="7" fillId="0" borderId="0" xfId="6" applyNumberFormat="1" applyFont="1" applyFill="1"/>
    <xf numFmtId="0" fontId="7" fillId="0" borderId="0" xfId="3" applyFont="1"/>
    <xf numFmtId="0" fontId="5" fillId="0" borderId="1" xfId="0" applyFont="1" applyBorder="1"/>
    <xf numFmtId="164" fontId="4" fillId="3" borderId="1" xfId="7" applyFont="1" applyFill="1" applyBorder="1" applyAlignment="1">
      <alignment vertical="center"/>
    </xf>
    <xf numFmtId="164" fontId="3" fillId="3" borderId="1" xfId="7" applyFont="1" applyFill="1" applyBorder="1"/>
    <xf numFmtId="164" fontId="5" fillId="0" borderId="0" xfId="7" applyFont="1"/>
    <xf numFmtId="0" fontId="8" fillId="0" borderId="0" xfId="0" applyFont="1"/>
    <xf numFmtId="0" fontId="9" fillId="0" borderId="0" xfId="0" applyFont="1"/>
    <xf numFmtId="164" fontId="3" fillId="0" borderId="0" xfId="7" applyFont="1"/>
    <xf numFmtId="0" fontId="4" fillId="0" borderId="0" xfId="0" applyFont="1" applyAlignment="1">
      <alignment horizontal="right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3" fontId="11" fillId="2" borderId="1" xfId="3" applyNumberFormat="1" applyFont="1" applyFill="1" applyBorder="1" applyAlignment="1">
      <alignment horizontal="center" vertical="center"/>
    </xf>
    <xf numFmtId="164" fontId="11" fillId="0" borderId="1" xfId="7" applyFont="1" applyFill="1" applyBorder="1" applyAlignment="1">
      <alignment horizontal="center" vertical="center"/>
    </xf>
    <xf numFmtId="164" fontId="11" fillId="0" borderId="0" xfId="7" applyFont="1" applyFill="1"/>
    <xf numFmtId="0" fontId="11" fillId="0" borderId="0" xfId="3" applyFont="1"/>
    <xf numFmtId="0" fontId="4" fillId="0" borderId="0" xfId="0" applyFont="1" applyAlignment="1">
      <alignment horizontal="left"/>
    </xf>
    <xf numFmtId="164" fontId="3" fillId="0" borderId="1" xfId="7" applyFont="1" applyBorder="1" applyAlignment="1">
      <alignment horizontal="center" vertical="center" wrapText="1"/>
    </xf>
    <xf numFmtId="0" fontId="13" fillId="0" borderId="7" xfId="3" applyFont="1" applyBorder="1" applyAlignment="1">
      <alignment vertical="center" wrapText="1"/>
    </xf>
    <xf numFmtId="0" fontId="13" fillId="0" borderId="8" xfId="3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0" fontId="14" fillId="0" borderId="2" xfId="3" applyFont="1" applyBorder="1" applyAlignment="1">
      <alignment vertical="center" wrapText="1"/>
    </xf>
    <xf numFmtId="0" fontId="3" fillId="0" borderId="0" xfId="3" applyFont="1" applyAlignment="1">
      <alignment horizontal="center"/>
    </xf>
    <xf numFmtId="0" fontId="13" fillId="0" borderId="7" xfId="3" applyFont="1" applyBorder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3" fillId="0" borderId="8" xfId="3" applyFont="1" applyBorder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0" fontId="3" fillId="0" borderId="0" xfId="3" applyFont="1" applyAlignment="1">
      <alignment horizontal="center" vertical="center"/>
    </xf>
    <xf numFmtId="2" fontId="3" fillId="0" borderId="0" xfId="3" applyNumberFormat="1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applyFont="1" applyAlignment="1">
      <alignment vertical="center" wrapText="1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2" fontId="3" fillId="0" borderId="15" xfId="3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14" xfId="3" applyFont="1" applyBorder="1" applyAlignment="1">
      <alignment vertical="center" wrapText="1"/>
    </xf>
    <xf numFmtId="164" fontId="3" fillId="0" borderId="15" xfId="7" applyFont="1" applyBorder="1" applyAlignment="1">
      <alignment horizontal="center" vertical="center" wrapText="1"/>
    </xf>
    <xf numFmtId="164" fontId="3" fillId="0" borderId="15" xfId="7" applyFont="1" applyBorder="1" applyAlignment="1">
      <alignment horizontal="center" vertical="center"/>
    </xf>
    <xf numFmtId="164" fontId="3" fillId="0" borderId="1" xfId="7" applyFont="1" applyBorder="1" applyAlignment="1">
      <alignment horizontal="center" vertical="center"/>
    </xf>
    <xf numFmtId="164" fontId="3" fillId="0" borderId="1" xfId="3" applyNumberFormat="1" applyFont="1" applyBorder="1" applyAlignment="1">
      <alignment vertical="center" wrapText="1"/>
    </xf>
    <xf numFmtId="171" fontId="4" fillId="3" borderId="1" xfId="6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 wrapText="1"/>
    </xf>
    <xf numFmtId="0" fontId="3" fillId="0" borderId="1" xfId="3" applyFont="1" applyBorder="1"/>
    <xf numFmtId="0" fontId="13" fillId="0" borderId="0" xfId="3" applyFont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6" fillId="0" borderId="0" xfId="0" applyFont="1"/>
    <xf numFmtId="0" fontId="4" fillId="0" borderId="17" xfId="3" applyFont="1" applyBorder="1" applyAlignment="1">
      <alignment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4" borderId="5" xfId="3" applyFont="1" applyFill="1" applyBorder="1" applyAlignment="1">
      <alignment horizontal="left" vertical="center" wrapText="1"/>
    </xf>
    <xf numFmtId="0" fontId="4" fillId="4" borderId="6" xfId="3" applyFont="1" applyFill="1" applyBorder="1" applyAlignment="1">
      <alignment horizontal="left" vertical="center" wrapText="1"/>
    </xf>
    <xf numFmtId="0" fontId="4" fillId="4" borderId="12" xfId="3" applyFont="1" applyFill="1" applyBorder="1" applyAlignment="1">
      <alignment horizontal="left" vertical="center" wrapText="1"/>
    </xf>
    <xf numFmtId="0" fontId="4" fillId="0" borderId="19" xfId="3" applyFont="1" applyBorder="1" applyAlignment="1">
      <alignment horizontal="center" vertical="center" wrapText="1"/>
    </xf>
    <xf numFmtId="0" fontId="13" fillId="0" borderId="3" xfId="3" applyFont="1" applyBorder="1" applyAlignment="1">
      <alignment vertical="center" wrapText="1"/>
    </xf>
    <xf numFmtId="0" fontId="13" fillId="0" borderId="4" xfId="3" applyFont="1" applyBorder="1" applyAlignment="1">
      <alignment vertical="center" wrapText="1"/>
    </xf>
    <xf numFmtId="0" fontId="13" fillId="0" borderId="7" xfId="3" applyFont="1" applyBorder="1" applyAlignment="1">
      <alignment vertical="center" wrapText="1"/>
    </xf>
    <xf numFmtId="0" fontId="13" fillId="0" borderId="8" xfId="3" applyFont="1" applyBorder="1" applyAlignment="1">
      <alignment vertical="center" wrapText="1"/>
    </xf>
    <xf numFmtId="0" fontId="13" fillId="0" borderId="9" xfId="3" applyFont="1" applyBorder="1" applyAlignment="1">
      <alignment vertical="center" wrapText="1"/>
    </xf>
    <xf numFmtId="0" fontId="13" fillId="0" borderId="10" xfId="3" applyFont="1" applyBorder="1" applyAlignment="1">
      <alignment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170" fontId="15" fillId="0" borderId="3" xfId="3" applyNumberFormat="1" applyFont="1" applyBorder="1" applyAlignment="1">
      <alignment horizontal="center" vertical="center" wrapText="1"/>
    </xf>
    <xf numFmtId="170" fontId="15" fillId="0" borderId="4" xfId="3" applyNumberFormat="1" applyFont="1" applyBorder="1" applyAlignment="1">
      <alignment horizontal="center" vertical="center" wrapText="1"/>
    </xf>
    <xf numFmtId="170" fontId="15" fillId="0" borderId="9" xfId="3" applyNumberFormat="1" applyFont="1" applyBorder="1" applyAlignment="1">
      <alignment horizontal="center" vertical="center" wrapText="1"/>
    </xf>
    <xf numFmtId="170" fontId="15" fillId="0" borderId="10" xfId="3" applyNumberFormat="1" applyFont="1" applyBorder="1" applyAlignment="1">
      <alignment horizontal="center" vertical="center" wrapText="1"/>
    </xf>
    <xf numFmtId="0" fontId="4" fillId="4" borderId="9" xfId="3" applyFont="1" applyFill="1" applyBorder="1" applyAlignment="1">
      <alignment horizontal="left" vertical="center" wrapText="1"/>
    </xf>
    <xf numFmtId="0" fontId="4" fillId="4" borderId="11" xfId="3" applyFont="1" applyFill="1" applyBorder="1" applyAlignment="1">
      <alignment horizontal="left" vertical="center" wrapText="1"/>
    </xf>
    <xf numFmtId="0" fontId="4" fillId="4" borderId="10" xfId="3" applyFont="1" applyFill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left" vertical="center" wrapText="1" indent="2"/>
    </xf>
    <xf numFmtId="0" fontId="3" fillId="0" borderId="0" xfId="3" applyFont="1" applyAlignment="1">
      <alignment horizontal="left" vertical="center" wrapText="1" indent="2"/>
    </xf>
    <xf numFmtId="0" fontId="3" fillId="0" borderId="8" xfId="3" applyFont="1" applyBorder="1" applyAlignment="1">
      <alignment horizontal="left" vertical="center" wrapText="1" indent="2"/>
    </xf>
    <xf numFmtId="0" fontId="3" fillId="0" borderId="7" xfId="3" quotePrefix="1" applyFont="1" applyBorder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3" fillId="0" borderId="8" xfId="3" applyFont="1" applyBorder="1" applyAlignment="1">
      <alignment horizontal="left" vertical="center" wrapText="1" indent="1"/>
    </xf>
    <xf numFmtId="0" fontId="3" fillId="0" borderId="7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11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11" fillId="0" borderId="5" xfId="3" applyFont="1" applyBorder="1" applyAlignment="1">
      <alignment vertical="center" wrapText="1"/>
    </xf>
    <xf numFmtId="0" fontId="11" fillId="0" borderId="6" xfId="3" applyFont="1" applyBorder="1" applyAlignment="1">
      <alignment vertical="center" wrapText="1"/>
    </xf>
    <xf numFmtId="0" fontId="11" fillId="0" borderId="12" xfId="3" applyFont="1" applyBorder="1" applyAlignment="1">
      <alignment vertical="center" wrapText="1"/>
    </xf>
    <xf numFmtId="0" fontId="3" fillId="0" borderId="7" xfId="3" quotePrefix="1" applyFont="1" applyBorder="1" applyAlignment="1">
      <alignment horizontal="left" vertical="center" wrapText="1" indent="4"/>
    </xf>
    <xf numFmtId="0" fontId="3" fillId="0" borderId="0" xfId="3" applyFont="1" applyAlignment="1">
      <alignment horizontal="left" vertical="center" wrapText="1" indent="4"/>
    </xf>
    <xf numFmtId="0" fontId="3" fillId="0" borderId="8" xfId="3" applyFont="1" applyBorder="1" applyAlignment="1">
      <alignment horizontal="left" vertical="center" wrapText="1" indent="4"/>
    </xf>
    <xf numFmtId="0" fontId="3" fillId="0" borderId="9" xfId="3" applyFont="1" applyBorder="1" applyAlignment="1">
      <alignment horizontal="left" vertical="center" wrapText="1" indent="2"/>
    </xf>
    <xf numFmtId="0" fontId="3" fillId="0" borderId="11" xfId="3" applyFont="1" applyBorder="1" applyAlignment="1">
      <alignment horizontal="left" vertical="center" wrapText="1" indent="2"/>
    </xf>
    <xf numFmtId="0" fontId="3" fillId="0" borderId="10" xfId="3" applyFont="1" applyBorder="1" applyAlignment="1">
      <alignment horizontal="left" vertical="center" wrapText="1" indent="2"/>
    </xf>
    <xf numFmtId="0" fontId="4" fillId="0" borderId="0" xfId="3" applyFont="1" applyAlignment="1">
      <alignment horizontal="left"/>
    </xf>
    <xf numFmtId="0" fontId="4" fillId="0" borderId="13" xfId="3" applyFont="1" applyBorder="1" applyAlignment="1">
      <alignment vertical="center" wrapText="1"/>
    </xf>
    <xf numFmtId="0" fontId="4" fillId="0" borderId="14" xfId="3" applyFont="1" applyBorder="1" applyAlignment="1">
      <alignment vertical="center" wrapText="1"/>
    </xf>
    <xf numFmtId="0" fontId="12" fillId="0" borderId="0" xfId="3" applyFont="1" applyAlignment="1">
      <alignment horizontal="left" vertical="center" wrapText="1"/>
    </xf>
    <xf numFmtId="0" fontId="3" fillId="0" borderId="13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12" fillId="3" borderId="13" xfId="3" applyFont="1" applyFill="1" applyBorder="1" applyAlignment="1">
      <alignment horizontal="left" vertical="center" wrapText="1"/>
    </xf>
    <xf numFmtId="0" fontId="12" fillId="3" borderId="16" xfId="3" applyFont="1" applyFill="1" applyBorder="1" applyAlignment="1">
      <alignment horizontal="left" vertical="center" wrapText="1"/>
    </xf>
    <xf numFmtId="0" fontId="12" fillId="3" borderId="14" xfId="3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vertical="center" wrapText="1"/>
    </xf>
    <xf numFmtId="0" fontId="3" fillId="0" borderId="15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13" fillId="0" borderId="3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vertical="center" wrapText="1"/>
    </xf>
    <xf numFmtId="0" fontId="4" fillId="3" borderId="6" xfId="3" applyFont="1" applyFill="1" applyBorder="1" applyAlignment="1">
      <alignment vertical="center" wrapText="1"/>
    </xf>
    <xf numFmtId="0" fontId="4" fillId="3" borderId="12" xfId="3" applyFont="1" applyFill="1" applyBorder="1" applyAlignment="1">
      <alignment vertical="center" wrapText="1"/>
    </xf>
    <xf numFmtId="0" fontId="13" fillId="0" borderId="24" xfId="3" applyFont="1" applyBorder="1" applyAlignment="1">
      <alignment horizontal="center" vertical="center" wrapText="1"/>
    </xf>
    <xf numFmtId="0" fontId="3" fillId="0" borderId="25" xfId="3" applyFont="1" applyBorder="1" applyAlignment="1">
      <alignment vertical="center" wrapText="1"/>
    </xf>
    <xf numFmtId="0" fontId="3" fillId="0" borderId="26" xfId="3" applyFont="1" applyBorder="1" applyAlignment="1">
      <alignment vertical="center" wrapText="1"/>
    </xf>
    <xf numFmtId="0" fontId="3" fillId="0" borderId="27" xfId="3" applyFont="1" applyBorder="1" applyAlignment="1">
      <alignment horizontal="center" vertical="center"/>
    </xf>
    <xf numFmtId="2" fontId="3" fillId="0" borderId="27" xfId="3" applyNumberFormat="1" applyFont="1" applyBorder="1" applyAlignment="1">
      <alignment horizontal="center" vertical="center"/>
    </xf>
    <xf numFmtId="0" fontId="3" fillId="0" borderId="13" xfId="3" applyFont="1" applyBorder="1" applyAlignment="1">
      <alignment vertical="center" wrapText="1"/>
    </xf>
    <xf numFmtId="0" fontId="3" fillId="0" borderId="14" xfId="3" applyFont="1" applyBorder="1" applyAlignment="1">
      <alignment vertical="center" wrapText="1"/>
    </xf>
    <xf numFmtId="0" fontId="3" fillId="0" borderId="28" xfId="3" applyFont="1" applyBorder="1" applyAlignment="1">
      <alignment vertical="center" wrapText="1"/>
    </xf>
    <xf numFmtId="0" fontId="3" fillId="0" borderId="29" xfId="3" applyFont="1" applyBorder="1" applyAlignment="1">
      <alignment vertical="center" wrapText="1"/>
    </xf>
    <xf numFmtId="0" fontId="13" fillId="0" borderId="7" xfId="3" applyFont="1" applyBorder="1" applyAlignment="1">
      <alignment horizontal="center" vertical="center" wrapText="1"/>
    </xf>
    <xf numFmtId="0" fontId="3" fillId="0" borderId="15" xfId="7" applyNumberFormat="1" applyFont="1" applyBorder="1" applyAlignment="1">
      <alignment horizontal="center" vertical="center"/>
    </xf>
    <xf numFmtId="0" fontId="3" fillId="0" borderId="1" xfId="7" applyNumberFormat="1" applyFont="1" applyBorder="1" applyAlignment="1">
      <alignment horizontal="center" vertical="center"/>
    </xf>
    <xf numFmtId="0" fontId="3" fillId="0" borderId="15" xfId="3" applyNumberFormat="1" applyFont="1" applyBorder="1" applyAlignment="1">
      <alignment horizontal="center" vertical="center"/>
    </xf>
    <xf numFmtId="169" fontId="3" fillId="0" borderId="0" xfId="6" applyNumberFormat="1" applyFont="1" applyAlignment="1">
      <alignment horizontal="center" vertical="center"/>
    </xf>
    <xf numFmtId="169" fontId="3" fillId="0" borderId="0" xfId="6" applyNumberFormat="1" applyFont="1" applyAlignment="1">
      <alignment vertical="center"/>
    </xf>
    <xf numFmtId="0" fontId="4" fillId="0" borderId="0" xfId="3" applyFont="1" applyBorder="1" applyAlignment="1">
      <alignment vertical="center" wrapText="1"/>
    </xf>
    <xf numFmtId="0" fontId="3" fillId="0" borderId="0" xfId="3" applyFont="1" applyBorder="1"/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78849</xdr:colOff>
      <xdr:row>4</xdr:row>
      <xdr:rowOff>844</xdr:rowOff>
    </xdr:from>
    <xdr:to>
      <xdr:col>5</xdr:col>
      <xdr:colOff>857250</xdr:colOff>
      <xdr:row>9</xdr:row>
      <xdr:rowOff>143949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58F2D2B-B3B3-400E-B19E-B2088B35C658}"/>
            </a:ext>
          </a:extLst>
        </xdr:cNvPr>
        <xdr:cNvSpPr/>
      </xdr:nvSpPr>
      <xdr:spPr>
        <a:xfrm>
          <a:off x="4948029" y="755224"/>
          <a:ext cx="2553861" cy="154518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</a:t>
          </a:r>
          <a:r>
            <a:rPr lang="fr-FR" sz="1100" b="1" baseline="0">
              <a:latin typeface="Arial" pitchFamily="34" charset="0"/>
              <a:cs typeface="Arial" pitchFamily="34" charset="0"/>
            </a:rPr>
            <a:t> SPCI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78849</xdr:colOff>
      <xdr:row>4</xdr:row>
      <xdr:rowOff>844</xdr:rowOff>
    </xdr:from>
    <xdr:to>
      <xdr:col>5</xdr:col>
      <xdr:colOff>857250</xdr:colOff>
      <xdr:row>9</xdr:row>
      <xdr:rowOff>143949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6E9AA01-A94B-4E86-88E9-34CEE841E0D8}"/>
            </a:ext>
          </a:extLst>
        </xdr:cNvPr>
        <xdr:cNvSpPr/>
      </xdr:nvSpPr>
      <xdr:spPr>
        <a:xfrm>
          <a:off x="5489049" y="991444"/>
          <a:ext cx="2388126" cy="153375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</a:t>
          </a:r>
          <a:r>
            <a:rPr lang="fr-FR" sz="1100" b="1" baseline="0">
              <a:latin typeface="Arial" pitchFamily="34" charset="0"/>
              <a:cs typeface="Arial" pitchFamily="34" charset="0"/>
            </a:rPr>
            <a:t> SPCI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66651</xdr:rowOff>
    </xdr:from>
    <xdr:to>
      <xdr:col>1</xdr:col>
      <xdr:colOff>695779</xdr:colOff>
      <xdr:row>13</xdr:row>
      <xdr:rowOff>50881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F8EF723B-57BA-40A5-B9EC-53244EF46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51"/>
          <a:ext cx="1133929" cy="2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1</xdr:row>
      <xdr:rowOff>57150</xdr:rowOff>
    </xdr:from>
    <xdr:to>
      <xdr:col>6</xdr:col>
      <xdr:colOff>1400174</xdr:colOff>
      <xdr:row>8</xdr:row>
      <xdr:rowOff>180974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11ADC947-7282-44B4-A729-0115F699DB2F}"/>
            </a:ext>
          </a:extLst>
        </xdr:cNvPr>
        <xdr:cNvSpPr/>
      </xdr:nvSpPr>
      <xdr:spPr>
        <a:xfrm>
          <a:off x="5124449" y="266700"/>
          <a:ext cx="2657475" cy="159067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fr-FR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STOCKAGE PETROLIER DE COTE D'IVOIRE</a:t>
          </a: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ADRESSE :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BP 2141 ABIDJAN 12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TEL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27 21 21 70 05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FAX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  27 21 21 70 02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N°CC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: 1914098 M</a:t>
          </a:r>
          <a:endParaRPr lang="fr-FR" sz="1200" b="0">
            <a:effectLst/>
            <a:latin typeface="Garamond" panose="02020404030301010803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29587</xdr:colOff>
      <xdr:row>0</xdr:row>
      <xdr:rowOff>95959</xdr:rowOff>
    </xdr:from>
    <xdr:to>
      <xdr:col>1</xdr:col>
      <xdr:colOff>725366</xdr:colOff>
      <xdr:row>2</xdr:row>
      <xdr:rowOff>80189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1DA1D73-7575-4163-938B-5AEC5965C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7" y="95959"/>
          <a:ext cx="1133929" cy="2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66651</xdr:rowOff>
    </xdr:from>
    <xdr:to>
      <xdr:col>1</xdr:col>
      <xdr:colOff>695779</xdr:colOff>
      <xdr:row>14</xdr:row>
      <xdr:rowOff>50881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34698B08-E82E-4106-8AF5-FBD20EB9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01"/>
          <a:ext cx="1343479" cy="403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104774</xdr:colOff>
      <xdr:row>2</xdr:row>
      <xdr:rowOff>19050</xdr:rowOff>
    </xdr:from>
    <xdr:to>
      <xdr:col>6</xdr:col>
      <xdr:colOff>1095374</xdr:colOff>
      <xdr:row>9</xdr:row>
      <xdr:rowOff>142874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BF8EB766-84B2-49FD-9AF1-C52B5073BD94}"/>
            </a:ext>
          </a:extLst>
        </xdr:cNvPr>
        <xdr:cNvSpPr/>
      </xdr:nvSpPr>
      <xdr:spPr>
        <a:xfrm>
          <a:off x="4943474" y="647700"/>
          <a:ext cx="2705100" cy="159067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fr-FR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STOCKAGE PETROLIER DE COTE D'IVOIRE</a:t>
          </a: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ADRESSE :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BP 2141 ABIDJAN 12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TEL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27 21 21 70 05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FAX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:  27 21 21 70 02</a:t>
          </a:r>
          <a:endParaRPr lang="fr-FR" sz="1200" b="0">
            <a:effectLst/>
            <a:latin typeface="Garamond" panose="02020404030301010803" pitchFamily="18" charset="0"/>
          </a:endParaRPr>
        </a:p>
        <a:p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N°CC</a:t>
          </a:r>
          <a:r>
            <a:rPr lang="fr-FR" sz="1200" b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</a:t>
          </a:r>
          <a:r>
            <a:rPr lang="fr-FR" sz="1200" b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: 1914098 M</a:t>
          </a:r>
          <a:endParaRPr lang="fr-FR" sz="1200" b="0">
            <a:effectLst/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opLeftCell="A8" workbookViewId="0">
      <selection activeCell="L28" sqref="L28"/>
    </sheetView>
  </sheetViews>
  <sheetFormatPr baseColWidth="10" defaultColWidth="9.140625" defaultRowHeight="15.75" x14ac:dyDescent="0.25"/>
  <cols>
    <col min="1" max="1" width="8.42578125" style="6" customWidth="1"/>
    <col min="2" max="2" width="64.85546875" style="4" customWidth="1"/>
    <col min="3" max="3" width="7.85546875" style="4" customWidth="1"/>
    <col min="4" max="4" width="10" style="10" customWidth="1"/>
    <col min="5" max="5" width="14.140625" style="10" customWidth="1"/>
    <col min="6" max="6" width="14.28515625" style="4" customWidth="1"/>
    <col min="7" max="7" width="14.5703125" style="10" bestFit="1" customWidth="1"/>
    <col min="8" max="8" width="9.140625" style="4"/>
    <col min="9" max="9" width="12.140625" style="4" customWidth="1"/>
    <col min="10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9" ht="20.100000000000001" customHeight="1" x14ac:dyDescent="0.25">
      <c r="A1" s="1"/>
      <c r="B1" s="1"/>
      <c r="C1" s="1"/>
      <c r="D1" s="2"/>
      <c r="E1" s="2"/>
      <c r="F1" s="3"/>
    </row>
    <row r="2" spans="1:9" ht="20.100000000000001" customHeight="1" x14ac:dyDescent="0.25">
      <c r="A2" s="1"/>
      <c r="B2" s="1"/>
      <c r="C2" s="1"/>
      <c r="D2" s="2"/>
      <c r="E2" s="2"/>
      <c r="F2" s="3"/>
    </row>
    <row r="3" spans="1:9" ht="20.100000000000001" customHeight="1" x14ac:dyDescent="0.25">
      <c r="A3" s="1"/>
      <c r="B3" s="1"/>
      <c r="C3" s="1"/>
      <c r="D3" s="2"/>
      <c r="E3" s="2"/>
      <c r="F3" s="2"/>
    </row>
    <row r="4" spans="1:9" ht="20.100000000000001" customHeight="1" x14ac:dyDescent="0.25">
      <c r="A4" s="1"/>
      <c r="B4" s="1"/>
      <c r="C4" s="1"/>
      <c r="D4" s="2"/>
      <c r="E4" s="2"/>
      <c r="F4" s="2"/>
    </row>
    <row r="5" spans="1:9" ht="20.100000000000001" customHeight="1" x14ac:dyDescent="0.25">
      <c r="A5" s="28"/>
      <c r="B5" s="1"/>
      <c r="C5" s="1"/>
      <c r="D5" s="2"/>
      <c r="E5" s="2"/>
      <c r="F5" s="2"/>
    </row>
    <row r="6" spans="1:9" ht="20.100000000000001" customHeight="1" x14ac:dyDescent="0.25">
      <c r="A6" s="1"/>
      <c r="B6" s="1"/>
      <c r="C6" s="1"/>
      <c r="D6" s="2"/>
      <c r="E6" s="2"/>
      <c r="F6" s="2"/>
    </row>
    <row r="7" spans="1:9" ht="20.100000000000001" customHeight="1" x14ac:dyDescent="0.25">
      <c r="A7" s="28" t="s">
        <v>7</v>
      </c>
      <c r="B7" s="1"/>
      <c r="C7" s="1"/>
      <c r="D7" s="2"/>
      <c r="E7" s="2"/>
      <c r="F7" s="2"/>
    </row>
    <row r="8" spans="1:9" ht="20.100000000000001" customHeight="1" x14ac:dyDescent="0.25">
      <c r="A8" s="28"/>
      <c r="B8" s="1"/>
      <c r="C8" s="1"/>
      <c r="D8" s="2"/>
      <c r="E8" s="2"/>
      <c r="F8" s="2"/>
    </row>
    <row r="9" spans="1:9" s="13" customFormat="1" ht="31.5" x14ac:dyDescent="0.25">
      <c r="A9" s="29" t="s">
        <v>8</v>
      </c>
      <c r="B9" s="30" t="s">
        <v>30</v>
      </c>
      <c r="C9" s="12"/>
      <c r="D9" s="12"/>
      <c r="E9" s="2"/>
      <c r="F9" s="31"/>
      <c r="G9" s="14"/>
    </row>
    <row r="10" spans="1:9" s="13" customFormat="1" x14ac:dyDescent="0.25">
      <c r="A10" s="57" t="s">
        <v>21</v>
      </c>
      <c r="B10" s="11" t="s">
        <v>23</v>
      </c>
      <c r="C10" s="12"/>
      <c r="D10" s="12"/>
      <c r="E10" s="2"/>
      <c r="F10" s="31"/>
      <c r="G10" s="14"/>
    </row>
    <row r="11" spans="1:9" s="13" customFormat="1" x14ac:dyDescent="0.25">
      <c r="A11" s="17"/>
      <c r="B11" s="17"/>
      <c r="C11" s="17"/>
      <c r="D11" s="17"/>
      <c r="E11" s="17"/>
      <c r="F11" s="17"/>
      <c r="G11" s="14"/>
    </row>
    <row r="12" spans="1:9" s="13" customFormat="1" x14ac:dyDescent="0.25">
      <c r="A12" s="16"/>
      <c r="B12" s="16"/>
      <c r="C12" s="16"/>
      <c r="D12" s="16"/>
      <c r="E12" s="19" t="s">
        <v>22</v>
      </c>
      <c r="G12" s="14"/>
    </row>
    <row r="13" spans="1:9" s="13" customFormat="1" x14ac:dyDescent="0.25">
      <c r="A13" s="16"/>
      <c r="B13" s="16"/>
      <c r="C13" s="16"/>
      <c r="D13" s="16"/>
      <c r="E13" s="18"/>
      <c r="F13" s="19"/>
      <c r="G13" s="14"/>
    </row>
    <row r="14" spans="1:9" s="21" customFormat="1" ht="20.100000000000001" customHeight="1" x14ac:dyDescent="0.25">
      <c r="A14" s="7" t="s">
        <v>0</v>
      </c>
      <c r="B14" s="7" t="s">
        <v>5</v>
      </c>
      <c r="C14" s="7" t="s">
        <v>1</v>
      </c>
      <c r="D14" s="22" t="s">
        <v>2</v>
      </c>
      <c r="E14" s="23" t="s">
        <v>3</v>
      </c>
      <c r="F14" s="24" t="s">
        <v>4</v>
      </c>
      <c r="G14" s="25"/>
      <c r="H14" s="26"/>
      <c r="I14" s="26"/>
    </row>
    <row r="15" spans="1:9" ht="47.25" x14ac:dyDescent="0.25">
      <c r="A15" s="5" t="s">
        <v>24</v>
      </c>
      <c r="B15" s="9" t="s">
        <v>35</v>
      </c>
      <c r="C15" s="5" t="s">
        <v>1</v>
      </c>
      <c r="D15" s="27">
        <v>1</v>
      </c>
      <c r="E15" s="15"/>
      <c r="F15" s="8">
        <f>+E15*D15</f>
        <v>0</v>
      </c>
    </row>
    <row r="16" spans="1:9" s="63" customFormat="1" x14ac:dyDescent="0.25">
      <c r="A16" s="58"/>
      <c r="B16" s="59" t="s">
        <v>31</v>
      </c>
      <c r="C16" s="58" t="s">
        <v>6</v>
      </c>
      <c r="D16" s="60">
        <v>1</v>
      </c>
      <c r="E16" s="61">
        <v>161000</v>
      </c>
      <c r="F16" s="61">
        <f t="shared" ref="F16:F21" si="0">+E16*D16</f>
        <v>161000</v>
      </c>
      <c r="G16" s="62"/>
    </row>
    <row r="17" spans="1:9" s="63" customFormat="1" x14ac:dyDescent="0.25">
      <c r="A17" s="58"/>
      <c r="B17" s="59" t="s">
        <v>32</v>
      </c>
      <c r="C17" s="58"/>
      <c r="D17" s="60">
        <v>1</v>
      </c>
      <c r="E17" s="61">
        <v>189000</v>
      </c>
      <c r="F17" s="61">
        <f t="shared" si="0"/>
        <v>189000</v>
      </c>
      <c r="G17" s="62"/>
    </row>
    <row r="18" spans="1:9" ht="21.6" customHeight="1" x14ac:dyDescent="0.25">
      <c r="A18" s="5" t="s">
        <v>25</v>
      </c>
      <c r="B18" s="9" t="s">
        <v>26</v>
      </c>
      <c r="C18" s="5" t="s">
        <v>1</v>
      </c>
      <c r="D18" s="27">
        <v>1</v>
      </c>
      <c r="E18" s="15">
        <v>41223</v>
      </c>
      <c r="F18" s="15">
        <f t="shared" si="0"/>
        <v>41223</v>
      </c>
    </row>
    <row r="19" spans="1:9" ht="21.6" customHeight="1" x14ac:dyDescent="0.25">
      <c r="A19" s="5" t="s">
        <v>27</v>
      </c>
      <c r="B19" s="9" t="s">
        <v>28</v>
      </c>
      <c r="C19" s="5" t="s">
        <v>1</v>
      </c>
      <c r="D19" s="27">
        <v>1</v>
      </c>
      <c r="E19" s="15">
        <v>67963</v>
      </c>
      <c r="F19" s="15">
        <f t="shared" si="0"/>
        <v>67963</v>
      </c>
    </row>
    <row r="20" spans="1:9" ht="21.6" customHeight="1" x14ac:dyDescent="0.25">
      <c r="A20" s="5" t="s">
        <v>29</v>
      </c>
      <c r="B20" s="9" t="s">
        <v>33</v>
      </c>
      <c r="C20" s="5" t="s">
        <v>6</v>
      </c>
      <c r="D20" s="27">
        <v>1</v>
      </c>
      <c r="E20" s="15">
        <v>25000</v>
      </c>
      <c r="F20" s="15">
        <f t="shared" si="0"/>
        <v>25000</v>
      </c>
    </row>
    <row r="21" spans="1:9" ht="20.100000000000001" customHeight="1" x14ac:dyDescent="0.25">
      <c r="A21" s="32"/>
      <c r="B21" s="20" t="s">
        <v>20</v>
      </c>
      <c r="C21" s="33" t="s">
        <v>6</v>
      </c>
      <c r="D21" s="34">
        <v>1</v>
      </c>
      <c r="E21" s="35">
        <f>1800*8*2*4+8000*3*1+10000*4+7500</f>
        <v>186700</v>
      </c>
      <c r="F21" s="15">
        <f t="shared" si="0"/>
        <v>186700</v>
      </c>
      <c r="G21" s="14"/>
      <c r="H21" s="36"/>
      <c r="I21" s="37"/>
    </row>
    <row r="22" spans="1:9" ht="21.6" customHeight="1" x14ac:dyDescent="0.25">
      <c r="A22" s="5"/>
      <c r="B22" s="9"/>
      <c r="C22" s="5"/>
      <c r="D22" s="27"/>
      <c r="E22" s="15"/>
      <c r="F22" s="8"/>
    </row>
    <row r="23" spans="1:9" ht="20.100000000000001" customHeight="1" x14ac:dyDescent="0.25">
      <c r="A23" s="32"/>
      <c r="B23" s="20" t="s">
        <v>9</v>
      </c>
      <c r="C23" s="33"/>
      <c r="D23" s="34"/>
      <c r="E23" s="35"/>
      <c r="F23" s="35"/>
      <c r="G23" s="14"/>
      <c r="H23" s="36"/>
      <c r="I23" s="37"/>
    </row>
    <row r="24" spans="1:9" ht="20.100000000000001" customHeight="1" x14ac:dyDescent="0.25">
      <c r="A24" s="32"/>
      <c r="B24" s="38" t="s">
        <v>10</v>
      </c>
      <c r="C24" s="39"/>
      <c r="D24" s="40"/>
      <c r="E24" s="35"/>
      <c r="F24" s="35"/>
      <c r="G24" s="14"/>
      <c r="H24" s="36"/>
      <c r="I24" s="37"/>
    </row>
    <row r="25" spans="1:9" ht="20.100000000000001" customHeight="1" x14ac:dyDescent="0.25">
      <c r="A25" s="32"/>
      <c r="B25" s="38" t="s">
        <v>11</v>
      </c>
      <c r="C25" s="39" t="s">
        <v>12</v>
      </c>
      <c r="D25" s="40">
        <v>2</v>
      </c>
      <c r="E25" s="35"/>
      <c r="F25" s="35"/>
      <c r="G25" s="14"/>
      <c r="H25" s="36"/>
      <c r="I25" s="37"/>
    </row>
    <row r="26" spans="1:9" s="49" customFormat="1" ht="20.100000000000001" customHeight="1" x14ac:dyDescent="0.25">
      <c r="A26" s="41"/>
      <c r="B26" s="42" t="s">
        <v>34</v>
      </c>
      <c r="C26" s="43" t="s">
        <v>13</v>
      </c>
      <c r="D26" s="44">
        <v>2</v>
      </c>
      <c r="E26" s="45"/>
      <c r="F26" s="35"/>
      <c r="G26" s="46"/>
      <c r="H26" s="47"/>
      <c r="I26" s="48"/>
    </row>
    <row r="27" spans="1:9" ht="20.100000000000001" customHeight="1" x14ac:dyDescent="0.25">
      <c r="A27" s="32"/>
      <c r="B27" s="50" t="s">
        <v>14</v>
      </c>
      <c r="C27" s="39"/>
      <c r="D27" s="40"/>
      <c r="E27" s="35"/>
      <c r="F27" s="35"/>
      <c r="G27" s="14"/>
      <c r="H27" s="36"/>
      <c r="I27" s="37"/>
    </row>
    <row r="28" spans="1:9" s="13" customFormat="1" ht="20.100000000000001" customHeight="1" x14ac:dyDescent="0.25">
      <c r="A28" s="106" t="s">
        <v>15</v>
      </c>
      <c r="B28" s="106"/>
      <c r="C28" s="106"/>
      <c r="D28" s="106"/>
      <c r="E28" s="106"/>
      <c r="F28" s="51">
        <f>+SUM(F15:F27)</f>
        <v>670886</v>
      </c>
      <c r="G28" s="14"/>
    </row>
    <row r="29" spans="1:9" s="13" customFormat="1" ht="20.100000000000001" customHeight="1" x14ac:dyDescent="0.25">
      <c r="A29" s="106" t="s">
        <v>16</v>
      </c>
      <c r="B29" s="106"/>
      <c r="C29" s="106"/>
      <c r="D29" s="106"/>
      <c r="E29" s="106"/>
      <c r="F29" s="52">
        <f>+F28*0.18</f>
        <v>120759.48</v>
      </c>
      <c r="G29" s="14"/>
    </row>
    <row r="30" spans="1:9" s="13" customFormat="1" ht="20.100000000000001" customHeight="1" x14ac:dyDescent="0.25">
      <c r="A30" s="106" t="s">
        <v>17</v>
      </c>
      <c r="B30" s="106"/>
      <c r="C30" s="106"/>
      <c r="D30" s="106"/>
      <c r="E30" s="106"/>
      <c r="F30" s="51">
        <f>SUM(F28:F29)</f>
        <v>791645.48</v>
      </c>
      <c r="G30" s="14"/>
    </row>
    <row r="31" spans="1:9" s="13" customFormat="1" x14ac:dyDescent="0.25">
      <c r="E31" s="14"/>
      <c r="F31" s="53"/>
      <c r="G31" s="14"/>
    </row>
    <row r="32" spans="1:9" s="13" customFormat="1" x14ac:dyDescent="0.25">
      <c r="A32" s="54" t="s">
        <v>18</v>
      </c>
      <c r="E32" s="14"/>
      <c r="F32" s="53"/>
      <c r="G32" s="14"/>
    </row>
    <row r="33" spans="1:7" s="13" customFormat="1" x14ac:dyDescent="0.25">
      <c r="E33" s="14"/>
      <c r="F33" s="53"/>
      <c r="G33" s="14"/>
    </row>
    <row r="34" spans="1:7" s="13" customFormat="1" x14ac:dyDescent="0.25">
      <c r="E34" s="14"/>
      <c r="F34" s="53"/>
      <c r="G34" s="14"/>
    </row>
    <row r="35" spans="1:7" s="13" customFormat="1" x14ac:dyDescent="0.25">
      <c r="E35" s="14"/>
      <c r="F35" s="53"/>
      <c r="G35" s="14"/>
    </row>
    <row r="36" spans="1:7" s="13" customFormat="1" x14ac:dyDescent="0.25">
      <c r="A36" s="55" t="s">
        <v>19</v>
      </c>
      <c r="E36" s="14"/>
      <c r="F36" s="53"/>
      <c r="G36" s="14"/>
    </row>
    <row r="37" spans="1:7" s="13" customFormat="1" x14ac:dyDescent="0.25">
      <c r="E37" s="14"/>
      <c r="F37" s="53"/>
      <c r="G37" s="14"/>
    </row>
    <row r="38" spans="1:7" x14ac:dyDescent="0.25">
      <c r="F38" s="56"/>
    </row>
    <row r="39" spans="1:7" x14ac:dyDescent="0.25">
      <c r="F39" s="56"/>
    </row>
    <row r="40" spans="1:7" x14ac:dyDescent="0.25">
      <c r="F40" s="56"/>
    </row>
    <row r="41" spans="1:7" x14ac:dyDescent="0.25">
      <c r="F41" s="56"/>
    </row>
  </sheetData>
  <mergeCells count="3">
    <mergeCell ref="A28:E28"/>
    <mergeCell ref="A29:E29"/>
    <mergeCell ref="A30:E30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EF65-1241-4EB8-A787-60405956002A}">
  <dimension ref="A1:I42"/>
  <sheetViews>
    <sheetView topLeftCell="A8" workbookViewId="0">
      <selection activeCell="F28" sqref="F28"/>
    </sheetView>
  </sheetViews>
  <sheetFormatPr baseColWidth="10" defaultColWidth="9.140625" defaultRowHeight="15.75" x14ac:dyDescent="0.25"/>
  <cols>
    <col min="1" max="1" width="8.42578125" style="6" customWidth="1"/>
    <col min="2" max="2" width="64.85546875" style="4" customWidth="1"/>
    <col min="3" max="3" width="7.85546875" style="4" customWidth="1"/>
    <col min="4" max="4" width="10" style="10" customWidth="1"/>
    <col min="5" max="5" width="14.140625" style="10" customWidth="1"/>
    <col min="6" max="6" width="14.28515625" style="4" customWidth="1"/>
    <col min="7" max="7" width="14.5703125" style="10" bestFit="1" customWidth="1"/>
    <col min="8" max="8" width="9.140625" style="4"/>
    <col min="9" max="9" width="12.140625" style="4" customWidth="1"/>
    <col min="10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9" ht="20.100000000000001" customHeight="1" x14ac:dyDescent="0.25">
      <c r="A1" s="1"/>
      <c r="B1" s="1"/>
      <c r="C1" s="1"/>
      <c r="D1" s="2"/>
      <c r="E1" s="2"/>
      <c r="F1" s="3"/>
    </row>
    <row r="2" spans="1:9" ht="20.100000000000001" customHeight="1" x14ac:dyDescent="0.25">
      <c r="A2" s="1"/>
      <c r="B2" s="1"/>
      <c r="C2" s="1"/>
      <c r="D2" s="2"/>
      <c r="E2" s="2"/>
      <c r="F2" s="3"/>
    </row>
    <row r="3" spans="1:9" ht="20.100000000000001" customHeight="1" x14ac:dyDescent="0.25">
      <c r="A3" s="1"/>
      <c r="B3" s="1"/>
      <c r="C3" s="1"/>
      <c r="D3" s="2"/>
      <c r="E3" s="2"/>
      <c r="F3" s="2"/>
    </row>
    <row r="4" spans="1:9" ht="20.100000000000001" customHeight="1" x14ac:dyDescent="0.25">
      <c r="A4" s="1"/>
      <c r="B4" s="1"/>
      <c r="C4" s="1"/>
      <c r="D4" s="2"/>
      <c r="E4" s="2"/>
      <c r="F4" s="2"/>
    </row>
    <row r="5" spans="1:9" ht="20.100000000000001" customHeight="1" x14ac:dyDescent="0.25">
      <c r="A5" s="28"/>
      <c r="B5" s="1"/>
      <c r="C5" s="1"/>
      <c r="D5" s="2"/>
      <c r="E5" s="2"/>
      <c r="F5" s="2"/>
    </row>
    <row r="6" spans="1:9" ht="20.100000000000001" customHeight="1" x14ac:dyDescent="0.25">
      <c r="A6" s="1"/>
      <c r="B6" s="1"/>
      <c r="C6" s="1"/>
      <c r="D6" s="2"/>
      <c r="E6" s="2"/>
      <c r="F6" s="2"/>
    </row>
    <row r="7" spans="1:9" ht="20.100000000000001" customHeight="1" x14ac:dyDescent="0.25">
      <c r="A7" s="28" t="s">
        <v>7</v>
      </c>
      <c r="B7" s="1"/>
      <c r="C7" s="1"/>
      <c r="D7" s="2"/>
      <c r="E7" s="2"/>
      <c r="F7" s="2"/>
    </row>
    <row r="8" spans="1:9" ht="20.100000000000001" customHeight="1" x14ac:dyDescent="0.25">
      <c r="A8" s="28"/>
      <c r="B8" s="1"/>
      <c r="C8" s="1"/>
      <c r="D8" s="2"/>
      <c r="E8" s="2"/>
      <c r="F8" s="2"/>
    </row>
    <row r="9" spans="1:9" s="13" customFormat="1" ht="31.5" x14ac:dyDescent="0.25">
      <c r="A9" s="29" t="s">
        <v>8</v>
      </c>
      <c r="B9" s="30" t="s">
        <v>30</v>
      </c>
      <c r="C9" s="12"/>
      <c r="D9" s="12"/>
      <c r="E9" s="2"/>
      <c r="F9" s="31"/>
      <c r="G9" s="14"/>
    </row>
    <row r="10" spans="1:9" s="13" customFormat="1" x14ac:dyDescent="0.25">
      <c r="A10" s="57" t="s">
        <v>21</v>
      </c>
      <c r="B10" s="11" t="s">
        <v>23</v>
      </c>
      <c r="C10" s="12"/>
      <c r="D10" s="12"/>
      <c r="E10" s="2"/>
      <c r="F10" s="31"/>
      <c r="G10" s="14"/>
    </row>
    <row r="11" spans="1:9" s="13" customFormat="1" x14ac:dyDescent="0.25">
      <c r="A11" s="17"/>
      <c r="B11" s="17"/>
      <c r="C11" s="17"/>
      <c r="D11" s="17"/>
      <c r="E11" s="17"/>
      <c r="F11" s="17"/>
      <c r="G11" s="14"/>
    </row>
    <row r="12" spans="1:9" s="13" customFormat="1" x14ac:dyDescent="0.25">
      <c r="A12" s="16"/>
      <c r="B12" s="16"/>
      <c r="C12" s="16"/>
      <c r="D12" s="16"/>
      <c r="E12" s="19" t="s">
        <v>22</v>
      </c>
      <c r="G12" s="14"/>
    </row>
    <row r="13" spans="1:9" s="13" customFormat="1" x14ac:dyDescent="0.25">
      <c r="A13" s="16"/>
      <c r="B13" s="16"/>
      <c r="C13" s="16"/>
      <c r="D13" s="16"/>
      <c r="E13" s="18"/>
      <c r="F13" s="19"/>
      <c r="G13" s="14"/>
    </row>
    <row r="14" spans="1:9" s="21" customFormat="1" ht="20.100000000000001" customHeight="1" x14ac:dyDescent="0.25">
      <c r="A14" s="7" t="s">
        <v>0</v>
      </c>
      <c r="B14" s="7" t="s">
        <v>5</v>
      </c>
      <c r="C14" s="7" t="s">
        <v>1</v>
      </c>
      <c r="D14" s="22" t="s">
        <v>2</v>
      </c>
      <c r="E14" s="23" t="s">
        <v>3</v>
      </c>
      <c r="F14" s="24" t="s">
        <v>4</v>
      </c>
      <c r="G14" s="25"/>
      <c r="H14" s="26"/>
      <c r="I14" s="26"/>
    </row>
    <row r="15" spans="1:9" ht="47.25" x14ac:dyDescent="0.25">
      <c r="A15" s="5" t="s">
        <v>24</v>
      </c>
      <c r="B15" s="9" t="s">
        <v>35</v>
      </c>
      <c r="C15" s="5" t="s">
        <v>1</v>
      </c>
      <c r="D15" s="27">
        <v>1</v>
      </c>
      <c r="E15" s="15">
        <v>350000</v>
      </c>
      <c r="F15" s="8">
        <f>+E15*D15</f>
        <v>350000</v>
      </c>
    </row>
    <row r="16" spans="1:9" s="63" customFormat="1" x14ac:dyDescent="0.25">
      <c r="A16" s="58"/>
      <c r="B16" s="59" t="s">
        <v>31</v>
      </c>
      <c r="C16" s="58" t="s">
        <v>6</v>
      </c>
      <c r="D16" s="60">
        <v>1</v>
      </c>
      <c r="E16" s="61"/>
      <c r="F16" s="61">
        <f t="shared" ref="F16:F22" si="0">+E16*D16</f>
        <v>0</v>
      </c>
      <c r="G16" s="62">
        <v>161000</v>
      </c>
      <c r="H16" s="63">
        <v>1.3</v>
      </c>
    </row>
    <row r="17" spans="1:9" s="63" customFormat="1" x14ac:dyDescent="0.25">
      <c r="A17" s="58"/>
      <c r="B17" s="59" t="s">
        <v>32</v>
      </c>
      <c r="C17" s="58"/>
      <c r="D17" s="60">
        <v>1</v>
      </c>
      <c r="E17" s="61"/>
      <c r="F17" s="61">
        <f t="shared" si="0"/>
        <v>0</v>
      </c>
      <c r="G17" s="62">
        <v>189000</v>
      </c>
      <c r="H17" s="63">
        <v>1.3</v>
      </c>
    </row>
    <row r="18" spans="1:9" s="63" customFormat="1" x14ac:dyDescent="0.25">
      <c r="A18" s="58"/>
      <c r="B18" s="59"/>
      <c r="C18" s="58"/>
      <c r="D18" s="60"/>
      <c r="E18" s="61"/>
      <c r="F18" s="61"/>
      <c r="G18" s="62"/>
    </row>
    <row r="19" spans="1:9" ht="21.6" customHeight="1" x14ac:dyDescent="0.25">
      <c r="A19" s="5" t="s">
        <v>25</v>
      </c>
      <c r="B19" s="9" t="s">
        <v>26</v>
      </c>
      <c r="C19" s="5" t="s">
        <v>1</v>
      </c>
      <c r="D19" s="27">
        <v>1</v>
      </c>
      <c r="E19" s="61">
        <f t="shared" ref="E19:E22" si="1">G19*H19</f>
        <v>53589.9</v>
      </c>
      <c r="F19" s="15">
        <f t="shared" si="0"/>
        <v>53589.9</v>
      </c>
      <c r="G19" s="10">
        <v>41223</v>
      </c>
      <c r="H19" s="63">
        <v>1.3</v>
      </c>
    </row>
    <row r="20" spans="1:9" ht="21.6" customHeight="1" x14ac:dyDescent="0.25">
      <c r="A20" s="5" t="s">
        <v>27</v>
      </c>
      <c r="B20" s="9" t="s">
        <v>28</v>
      </c>
      <c r="C20" s="5" t="s">
        <v>1</v>
      </c>
      <c r="D20" s="27">
        <v>1</v>
      </c>
      <c r="E20" s="61">
        <f t="shared" si="1"/>
        <v>88351.900000000009</v>
      </c>
      <c r="F20" s="15">
        <f t="shared" si="0"/>
        <v>88351.900000000009</v>
      </c>
      <c r="G20" s="10">
        <v>67963</v>
      </c>
      <c r="H20" s="63">
        <v>1.3</v>
      </c>
    </row>
    <row r="21" spans="1:9" ht="21.6" customHeight="1" x14ac:dyDescent="0.25">
      <c r="A21" s="5" t="s">
        <v>29</v>
      </c>
      <c r="B21" s="9" t="s">
        <v>33</v>
      </c>
      <c r="C21" s="5" t="s">
        <v>6</v>
      </c>
      <c r="D21" s="27">
        <v>1</v>
      </c>
      <c r="E21" s="61">
        <f t="shared" si="1"/>
        <v>32500</v>
      </c>
      <c r="F21" s="15">
        <f t="shared" si="0"/>
        <v>32500</v>
      </c>
      <c r="G21" s="10">
        <v>25000</v>
      </c>
      <c r="H21" s="63">
        <v>1.3</v>
      </c>
    </row>
    <row r="22" spans="1:9" ht="20.100000000000001" customHeight="1" x14ac:dyDescent="0.25">
      <c r="A22" s="32"/>
      <c r="B22" s="20" t="s">
        <v>20</v>
      </c>
      <c r="C22" s="33" t="s">
        <v>6</v>
      </c>
      <c r="D22" s="34">
        <v>1</v>
      </c>
      <c r="E22" s="61">
        <f t="shared" si="1"/>
        <v>215670</v>
      </c>
      <c r="F22" s="15">
        <f t="shared" si="0"/>
        <v>215670</v>
      </c>
      <c r="G22" s="14">
        <v>165900</v>
      </c>
      <c r="H22" s="63">
        <v>1.3</v>
      </c>
      <c r="I22" s="37"/>
    </row>
    <row r="23" spans="1:9" ht="21.6" customHeight="1" x14ac:dyDescent="0.25">
      <c r="A23" s="5"/>
      <c r="B23" s="9"/>
      <c r="C23" s="5"/>
      <c r="D23" s="27"/>
      <c r="E23" s="15"/>
      <c r="F23" s="8"/>
    </row>
    <row r="24" spans="1:9" ht="20.100000000000001" customHeight="1" x14ac:dyDescent="0.25">
      <c r="A24" s="32"/>
      <c r="B24" s="20" t="s">
        <v>9</v>
      </c>
      <c r="C24" s="33"/>
      <c r="D24" s="34"/>
      <c r="E24" s="35"/>
      <c r="F24" s="35"/>
      <c r="G24" s="14"/>
      <c r="H24" s="36"/>
      <c r="I24" s="37"/>
    </row>
    <row r="25" spans="1:9" ht="20.100000000000001" customHeight="1" x14ac:dyDescent="0.25">
      <c r="A25" s="32"/>
      <c r="B25" s="38" t="s">
        <v>10</v>
      </c>
      <c r="C25" s="39"/>
      <c r="D25" s="40"/>
      <c r="E25" s="35"/>
      <c r="F25" s="35"/>
      <c r="G25" s="14"/>
      <c r="H25" s="36"/>
      <c r="I25" s="37"/>
    </row>
    <row r="26" spans="1:9" ht="20.100000000000001" customHeight="1" x14ac:dyDescent="0.25">
      <c r="A26" s="32"/>
      <c r="B26" s="38" t="s">
        <v>11</v>
      </c>
      <c r="C26" s="39" t="s">
        <v>12</v>
      </c>
      <c r="D26" s="40">
        <v>2</v>
      </c>
      <c r="E26" s="35"/>
      <c r="F26" s="35"/>
      <c r="G26" s="14"/>
      <c r="H26" s="36"/>
      <c r="I26" s="37"/>
    </row>
    <row r="27" spans="1:9" s="49" customFormat="1" ht="20.100000000000001" customHeight="1" x14ac:dyDescent="0.25">
      <c r="A27" s="41"/>
      <c r="B27" s="42" t="s">
        <v>34</v>
      </c>
      <c r="C27" s="43" t="s">
        <v>13</v>
      </c>
      <c r="D27" s="44">
        <v>2</v>
      </c>
      <c r="E27" s="45"/>
      <c r="F27" s="35"/>
      <c r="G27" s="46"/>
      <c r="H27" s="47"/>
      <c r="I27" s="48"/>
    </row>
    <row r="28" spans="1:9" ht="20.100000000000001" customHeight="1" x14ac:dyDescent="0.25">
      <c r="A28" s="32"/>
      <c r="B28" s="50" t="s">
        <v>14</v>
      </c>
      <c r="C28" s="39"/>
      <c r="D28" s="40"/>
      <c r="E28" s="35"/>
      <c r="F28" s="35"/>
      <c r="G28" s="14"/>
      <c r="H28" s="36"/>
      <c r="I28" s="37"/>
    </row>
    <row r="29" spans="1:9" s="13" customFormat="1" ht="20.100000000000001" customHeight="1" x14ac:dyDescent="0.25">
      <c r="A29" s="106" t="s">
        <v>15</v>
      </c>
      <c r="B29" s="106"/>
      <c r="C29" s="106"/>
      <c r="D29" s="106"/>
      <c r="E29" s="106"/>
      <c r="F29" s="51">
        <f>+SUM(F15:F28)</f>
        <v>740111.8</v>
      </c>
      <c r="G29" s="14"/>
    </row>
    <row r="30" spans="1:9" s="13" customFormat="1" ht="20.100000000000001" customHeight="1" x14ac:dyDescent="0.25">
      <c r="A30" s="106" t="s">
        <v>16</v>
      </c>
      <c r="B30" s="106"/>
      <c r="C30" s="106"/>
      <c r="D30" s="106"/>
      <c r="E30" s="106"/>
      <c r="F30" s="52">
        <f>+F29*0.18</f>
        <v>133220.12400000001</v>
      </c>
      <c r="G30" s="14"/>
    </row>
    <row r="31" spans="1:9" s="13" customFormat="1" ht="20.100000000000001" customHeight="1" x14ac:dyDescent="0.25">
      <c r="A31" s="106" t="s">
        <v>17</v>
      </c>
      <c r="B31" s="106"/>
      <c r="C31" s="106"/>
      <c r="D31" s="106"/>
      <c r="E31" s="106"/>
      <c r="F31" s="51">
        <f>SUM(F29:F30)</f>
        <v>873331.92400000012</v>
      </c>
      <c r="G31" s="14"/>
    </row>
    <row r="32" spans="1:9" s="13" customFormat="1" x14ac:dyDescent="0.25">
      <c r="E32" s="14"/>
      <c r="F32" s="53"/>
      <c r="G32" s="14"/>
    </row>
    <row r="33" spans="1:7" s="13" customFormat="1" x14ac:dyDescent="0.25">
      <c r="A33" s="54" t="s">
        <v>18</v>
      </c>
      <c r="E33" s="14"/>
      <c r="F33" s="53"/>
      <c r="G33" s="14"/>
    </row>
    <row r="34" spans="1:7" s="13" customFormat="1" x14ac:dyDescent="0.25">
      <c r="E34" s="14"/>
      <c r="F34" s="53"/>
      <c r="G34" s="14"/>
    </row>
    <row r="35" spans="1:7" s="13" customFormat="1" x14ac:dyDescent="0.25">
      <c r="E35" s="14"/>
      <c r="F35" s="53"/>
      <c r="G35" s="14"/>
    </row>
    <row r="36" spans="1:7" s="13" customFormat="1" x14ac:dyDescent="0.25">
      <c r="E36" s="14"/>
      <c r="F36" s="53"/>
      <c r="G36" s="14"/>
    </row>
    <row r="37" spans="1:7" s="13" customFormat="1" x14ac:dyDescent="0.25">
      <c r="A37" s="55" t="s">
        <v>19</v>
      </c>
      <c r="E37" s="14"/>
      <c r="F37" s="53"/>
      <c r="G37" s="14"/>
    </row>
    <row r="38" spans="1:7" s="13" customFormat="1" x14ac:dyDescent="0.25">
      <c r="E38" s="14"/>
      <c r="F38" s="53"/>
      <c r="G38" s="14"/>
    </row>
    <row r="39" spans="1:7" x14ac:dyDescent="0.25">
      <c r="F39" s="56"/>
    </row>
    <row r="40" spans="1:7" x14ac:dyDescent="0.25">
      <c r="F40" s="56"/>
    </row>
    <row r="41" spans="1:7" x14ac:dyDescent="0.25">
      <c r="F41" s="56"/>
    </row>
    <row r="42" spans="1:7" x14ac:dyDescent="0.25">
      <c r="F42" s="56"/>
    </row>
  </sheetData>
  <mergeCells count="3">
    <mergeCell ref="A29:E29"/>
    <mergeCell ref="A30:E30"/>
    <mergeCell ref="A31:E3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36A9-79AA-40F0-8267-4C970E125792}">
  <dimension ref="A4:L79"/>
  <sheetViews>
    <sheetView topLeftCell="A31" workbookViewId="0">
      <selection activeCell="E47" sqref="E47"/>
    </sheetView>
  </sheetViews>
  <sheetFormatPr baseColWidth="10" defaultColWidth="11.42578125" defaultRowHeight="17.100000000000001" customHeight="1" x14ac:dyDescent="0.25"/>
  <cols>
    <col min="1" max="1" width="9.7109375" style="70" customWidth="1"/>
    <col min="2" max="2" width="11.42578125" style="4"/>
    <col min="3" max="3" width="46.28515625" style="4" customWidth="1"/>
    <col min="4" max="4" width="7" style="4" customWidth="1"/>
    <col min="5" max="5" width="10.7109375" style="4" customWidth="1"/>
    <col min="6" max="6" width="10.5703125" style="4" customWidth="1"/>
    <col min="7" max="7" width="24.5703125" style="4" customWidth="1"/>
    <col min="8" max="255" width="11.42578125" style="4"/>
    <col min="256" max="256" width="29.140625" style="4" customWidth="1"/>
    <col min="257" max="511" width="11.42578125" style="4"/>
    <col min="512" max="512" width="29.140625" style="4" customWidth="1"/>
    <col min="513" max="767" width="11.42578125" style="4"/>
    <col min="768" max="768" width="29.140625" style="4" customWidth="1"/>
    <col min="769" max="1023" width="11.42578125" style="4"/>
    <col min="1024" max="1024" width="29.140625" style="4" customWidth="1"/>
    <col min="1025" max="1279" width="11.42578125" style="4"/>
    <col min="1280" max="1280" width="29.140625" style="4" customWidth="1"/>
    <col min="1281" max="1535" width="11.42578125" style="4"/>
    <col min="1536" max="1536" width="29.140625" style="4" customWidth="1"/>
    <col min="1537" max="1791" width="11.42578125" style="4"/>
    <col min="1792" max="1792" width="29.140625" style="4" customWidth="1"/>
    <col min="1793" max="2047" width="11.42578125" style="4"/>
    <col min="2048" max="2048" width="29.140625" style="4" customWidth="1"/>
    <col min="2049" max="2303" width="11.42578125" style="4"/>
    <col min="2304" max="2304" width="29.140625" style="4" customWidth="1"/>
    <col min="2305" max="2559" width="11.42578125" style="4"/>
    <col min="2560" max="2560" width="29.140625" style="4" customWidth="1"/>
    <col min="2561" max="2815" width="11.42578125" style="4"/>
    <col min="2816" max="2816" width="29.140625" style="4" customWidth="1"/>
    <col min="2817" max="3071" width="11.42578125" style="4"/>
    <col min="3072" max="3072" width="29.140625" style="4" customWidth="1"/>
    <col min="3073" max="3327" width="11.42578125" style="4"/>
    <col min="3328" max="3328" width="29.140625" style="4" customWidth="1"/>
    <col min="3329" max="3583" width="11.42578125" style="4"/>
    <col min="3584" max="3584" width="29.140625" style="4" customWidth="1"/>
    <col min="3585" max="3839" width="11.42578125" style="4"/>
    <col min="3840" max="3840" width="29.140625" style="4" customWidth="1"/>
    <col min="3841" max="4095" width="11.42578125" style="4"/>
    <col min="4096" max="4096" width="29.140625" style="4" customWidth="1"/>
    <col min="4097" max="4351" width="11.42578125" style="4"/>
    <col min="4352" max="4352" width="29.140625" style="4" customWidth="1"/>
    <col min="4353" max="4607" width="11.42578125" style="4"/>
    <col min="4608" max="4608" width="29.140625" style="4" customWidth="1"/>
    <col min="4609" max="4863" width="11.42578125" style="4"/>
    <col min="4864" max="4864" width="29.140625" style="4" customWidth="1"/>
    <col min="4865" max="5119" width="11.42578125" style="4"/>
    <col min="5120" max="5120" width="29.140625" style="4" customWidth="1"/>
    <col min="5121" max="5375" width="11.42578125" style="4"/>
    <col min="5376" max="5376" width="29.140625" style="4" customWidth="1"/>
    <col min="5377" max="5631" width="11.42578125" style="4"/>
    <col min="5632" max="5632" width="29.140625" style="4" customWidth="1"/>
    <col min="5633" max="5887" width="11.42578125" style="4"/>
    <col min="5888" max="5888" width="29.140625" style="4" customWidth="1"/>
    <col min="5889" max="6143" width="11.42578125" style="4"/>
    <col min="6144" max="6144" width="29.140625" style="4" customWidth="1"/>
    <col min="6145" max="6399" width="11.42578125" style="4"/>
    <col min="6400" max="6400" width="29.140625" style="4" customWidth="1"/>
    <col min="6401" max="6655" width="11.42578125" style="4"/>
    <col min="6656" max="6656" width="29.140625" style="4" customWidth="1"/>
    <col min="6657" max="6911" width="11.42578125" style="4"/>
    <col min="6912" max="6912" width="29.140625" style="4" customWidth="1"/>
    <col min="6913" max="7167" width="11.42578125" style="4"/>
    <col min="7168" max="7168" width="29.140625" style="4" customWidth="1"/>
    <col min="7169" max="7423" width="11.42578125" style="4"/>
    <col min="7424" max="7424" width="29.140625" style="4" customWidth="1"/>
    <col min="7425" max="7679" width="11.42578125" style="4"/>
    <col min="7680" max="7680" width="29.140625" style="4" customWidth="1"/>
    <col min="7681" max="7935" width="11.42578125" style="4"/>
    <col min="7936" max="7936" width="29.140625" style="4" customWidth="1"/>
    <col min="7937" max="8191" width="11.42578125" style="4"/>
    <col min="8192" max="8192" width="29.140625" style="4" customWidth="1"/>
    <col min="8193" max="8447" width="11.42578125" style="4"/>
    <col min="8448" max="8448" width="29.140625" style="4" customWidth="1"/>
    <col min="8449" max="8703" width="11.42578125" style="4"/>
    <col min="8704" max="8704" width="29.140625" style="4" customWidth="1"/>
    <col min="8705" max="8959" width="11.42578125" style="4"/>
    <col min="8960" max="8960" width="29.140625" style="4" customWidth="1"/>
    <col min="8961" max="9215" width="11.42578125" style="4"/>
    <col min="9216" max="9216" width="29.140625" style="4" customWidth="1"/>
    <col min="9217" max="9471" width="11.42578125" style="4"/>
    <col min="9472" max="9472" width="29.140625" style="4" customWidth="1"/>
    <col min="9473" max="9727" width="11.42578125" style="4"/>
    <col min="9728" max="9728" width="29.140625" style="4" customWidth="1"/>
    <col min="9729" max="9983" width="11.42578125" style="4"/>
    <col min="9984" max="9984" width="29.140625" style="4" customWidth="1"/>
    <col min="9985" max="10239" width="11.42578125" style="4"/>
    <col min="10240" max="10240" width="29.140625" style="4" customWidth="1"/>
    <col min="10241" max="10495" width="11.42578125" style="4"/>
    <col min="10496" max="10496" width="29.140625" style="4" customWidth="1"/>
    <col min="10497" max="10751" width="11.42578125" style="4"/>
    <col min="10752" max="10752" width="29.140625" style="4" customWidth="1"/>
    <col min="10753" max="11007" width="11.42578125" style="4"/>
    <col min="11008" max="11008" width="29.140625" style="4" customWidth="1"/>
    <col min="11009" max="11263" width="11.42578125" style="4"/>
    <col min="11264" max="11264" width="29.140625" style="4" customWidth="1"/>
    <col min="11265" max="11519" width="11.42578125" style="4"/>
    <col min="11520" max="11520" width="29.140625" style="4" customWidth="1"/>
    <col min="11521" max="11775" width="11.42578125" style="4"/>
    <col min="11776" max="11776" width="29.140625" style="4" customWidth="1"/>
    <col min="11777" max="12031" width="11.42578125" style="4"/>
    <col min="12032" max="12032" width="29.140625" style="4" customWidth="1"/>
    <col min="12033" max="12287" width="11.42578125" style="4"/>
    <col min="12288" max="12288" width="29.140625" style="4" customWidth="1"/>
    <col min="12289" max="12543" width="11.42578125" style="4"/>
    <col min="12544" max="12544" width="29.140625" style="4" customWidth="1"/>
    <col min="12545" max="12799" width="11.42578125" style="4"/>
    <col min="12800" max="12800" width="29.140625" style="4" customWidth="1"/>
    <col min="12801" max="13055" width="11.42578125" style="4"/>
    <col min="13056" max="13056" width="29.140625" style="4" customWidth="1"/>
    <col min="13057" max="13311" width="11.42578125" style="4"/>
    <col min="13312" max="13312" width="29.140625" style="4" customWidth="1"/>
    <col min="13313" max="13567" width="11.42578125" style="4"/>
    <col min="13568" max="13568" width="29.140625" style="4" customWidth="1"/>
    <col min="13569" max="13823" width="11.42578125" style="4"/>
    <col min="13824" max="13824" width="29.140625" style="4" customWidth="1"/>
    <col min="13825" max="14079" width="11.42578125" style="4"/>
    <col min="14080" max="14080" width="29.140625" style="4" customWidth="1"/>
    <col min="14081" max="14335" width="11.42578125" style="4"/>
    <col min="14336" max="14336" width="29.140625" style="4" customWidth="1"/>
    <col min="14337" max="14591" width="11.42578125" style="4"/>
    <col min="14592" max="14592" width="29.140625" style="4" customWidth="1"/>
    <col min="14593" max="14847" width="11.42578125" style="4"/>
    <col min="14848" max="14848" width="29.140625" style="4" customWidth="1"/>
    <col min="14849" max="15103" width="11.42578125" style="4"/>
    <col min="15104" max="15104" width="29.140625" style="4" customWidth="1"/>
    <col min="15105" max="15359" width="11.42578125" style="4"/>
    <col min="15360" max="15360" width="29.140625" style="4" customWidth="1"/>
    <col min="15361" max="15615" width="11.42578125" style="4"/>
    <col min="15616" max="15616" width="29.140625" style="4" customWidth="1"/>
    <col min="15617" max="15871" width="11.42578125" style="4"/>
    <col min="15872" max="15872" width="29.140625" style="4" customWidth="1"/>
    <col min="15873" max="16127" width="11.42578125" style="4"/>
    <col min="16128" max="16128" width="29.140625" style="4" customWidth="1"/>
    <col min="16129" max="16384" width="11.42578125" style="4"/>
  </cols>
  <sheetData>
    <row r="4" spans="1:12" ht="17.100000000000001" customHeight="1" x14ac:dyDescent="0.25">
      <c r="A4" s="80" t="s">
        <v>38</v>
      </c>
    </row>
    <row r="5" spans="1:12" ht="17.100000000000001" customHeight="1" x14ac:dyDescent="0.25">
      <c r="L5" s="96"/>
    </row>
    <row r="8" spans="1:12" ht="17.100000000000001" customHeight="1" x14ac:dyDescent="0.25">
      <c r="A8" s="64" t="s">
        <v>85</v>
      </c>
      <c r="B8" s="64"/>
      <c r="C8" s="81"/>
    </row>
    <row r="9" spans="1:12" ht="17.100000000000001" customHeight="1" x14ac:dyDescent="0.25">
      <c r="A9" s="161" t="s">
        <v>86</v>
      </c>
      <c r="B9" s="161"/>
      <c r="C9" s="161"/>
    </row>
    <row r="10" spans="1:12" ht="17.100000000000001" customHeight="1" x14ac:dyDescent="0.25">
      <c r="F10" s="169" t="s">
        <v>36</v>
      </c>
      <c r="G10" s="169"/>
    </row>
    <row r="11" spans="1:12" ht="17.100000000000001" customHeight="1" thickBot="1" x14ac:dyDescent="0.3"/>
    <row r="12" spans="1:12" ht="17.100000000000001" customHeight="1" thickBot="1" x14ac:dyDescent="0.3">
      <c r="A12" s="111"/>
      <c r="B12" s="112"/>
      <c r="C12" s="117" t="s">
        <v>39</v>
      </c>
      <c r="D12" s="118"/>
      <c r="E12" s="118"/>
      <c r="F12" s="119" t="s">
        <v>40</v>
      </c>
      <c r="G12" s="120"/>
    </row>
    <row r="13" spans="1:12" ht="17.100000000000001" customHeight="1" x14ac:dyDescent="0.25">
      <c r="A13" s="113"/>
      <c r="B13" s="114"/>
      <c r="C13" s="119" t="s">
        <v>41</v>
      </c>
      <c r="D13" s="121"/>
      <c r="E13" s="120"/>
      <c r="F13" s="125">
        <v>45890</v>
      </c>
      <c r="G13" s="126"/>
    </row>
    <row r="14" spans="1:12" ht="17.100000000000001" customHeight="1" thickBot="1" x14ac:dyDescent="0.3">
      <c r="A14" s="115"/>
      <c r="B14" s="116"/>
      <c r="C14" s="122"/>
      <c r="D14" s="123"/>
      <c r="E14" s="124"/>
      <c r="F14" s="127"/>
      <c r="G14" s="128"/>
    </row>
    <row r="15" spans="1:12" ht="17.100000000000001" customHeight="1" thickBot="1" x14ac:dyDescent="0.3">
      <c r="A15" s="68"/>
      <c r="B15" s="69"/>
      <c r="C15" s="69"/>
      <c r="D15" s="69"/>
      <c r="E15" s="69"/>
      <c r="F15" s="69"/>
      <c r="G15" s="69"/>
    </row>
    <row r="16" spans="1:12" ht="17.100000000000001" customHeight="1" thickBot="1" x14ac:dyDescent="0.3">
      <c r="A16" s="107" t="s">
        <v>42</v>
      </c>
      <c r="B16" s="108"/>
      <c r="C16" s="108"/>
      <c r="D16" s="108"/>
      <c r="E16" s="108"/>
      <c r="F16" s="108"/>
      <c r="G16" s="109"/>
    </row>
    <row r="17" spans="1:7" ht="17.100000000000001" customHeight="1" x14ac:dyDescent="0.25">
      <c r="A17" s="177" t="s">
        <v>43</v>
      </c>
      <c r="B17" s="178"/>
      <c r="C17" s="178"/>
      <c r="D17" s="178"/>
      <c r="E17" s="178"/>
      <c r="F17" s="178"/>
      <c r="G17" s="179"/>
    </row>
    <row r="18" spans="1:7" ht="17.100000000000001" customHeight="1" thickBot="1" x14ac:dyDescent="0.3">
      <c r="A18" s="71"/>
      <c r="B18" s="72"/>
      <c r="C18" s="72"/>
      <c r="D18" s="72"/>
      <c r="E18" s="72"/>
      <c r="F18" s="72"/>
      <c r="G18" s="73"/>
    </row>
    <row r="19" spans="1:7" ht="17.100000000000001" customHeight="1" thickBot="1" x14ac:dyDescent="0.3">
      <c r="A19" s="107" t="s">
        <v>44</v>
      </c>
      <c r="B19" s="108"/>
      <c r="C19" s="108"/>
      <c r="D19" s="108"/>
      <c r="E19" s="108"/>
      <c r="F19" s="108"/>
      <c r="G19" s="109"/>
    </row>
    <row r="20" spans="1:7" ht="17.100000000000001" customHeight="1" x14ac:dyDescent="0.25">
      <c r="A20" s="146" t="s">
        <v>45</v>
      </c>
      <c r="B20" s="147"/>
      <c r="C20" s="147"/>
      <c r="D20" s="147"/>
      <c r="E20" s="147"/>
      <c r="F20" s="147"/>
      <c r="G20" s="148"/>
    </row>
    <row r="21" spans="1:7" ht="17.100000000000001" customHeight="1" x14ac:dyDescent="0.25">
      <c r="A21" s="146" t="s">
        <v>46</v>
      </c>
      <c r="B21" s="147"/>
      <c r="C21" s="147"/>
      <c r="D21" s="147"/>
      <c r="E21" s="147"/>
      <c r="F21" s="147"/>
      <c r="G21" s="148"/>
    </row>
    <row r="22" spans="1:7" ht="17.100000000000001" customHeight="1" thickBot="1" x14ac:dyDescent="0.3">
      <c r="A22" s="66"/>
      <c r="B22" s="74"/>
      <c r="C22" s="74"/>
      <c r="D22" s="74"/>
      <c r="E22" s="74"/>
      <c r="F22" s="74"/>
      <c r="G22" s="67"/>
    </row>
    <row r="23" spans="1:7" ht="17.100000000000001" customHeight="1" thickBot="1" x14ac:dyDescent="0.3">
      <c r="A23" s="107" t="s">
        <v>47</v>
      </c>
      <c r="B23" s="108"/>
      <c r="C23" s="108"/>
      <c r="D23" s="108"/>
      <c r="E23" s="108"/>
      <c r="F23" s="108"/>
      <c r="G23" s="109"/>
    </row>
    <row r="24" spans="1:7" ht="17.100000000000001" customHeight="1" x14ac:dyDescent="0.25">
      <c r="A24" s="101" t="s">
        <v>48</v>
      </c>
      <c r="B24" s="110" t="s">
        <v>49</v>
      </c>
      <c r="C24" s="110"/>
      <c r="D24" s="102" t="s">
        <v>50</v>
      </c>
      <c r="E24" s="102" t="s">
        <v>51</v>
      </c>
      <c r="F24" s="102" t="s">
        <v>52</v>
      </c>
      <c r="G24" s="103" t="s">
        <v>53</v>
      </c>
    </row>
    <row r="25" spans="1:7" ht="17.100000000000001" customHeight="1" x14ac:dyDescent="0.25">
      <c r="A25" s="105" t="s">
        <v>54</v>
      </c>
      <c r="B25" s="174" t="s">
        <v>55</v>
      </c>
      <c r="C25" s="174"/>
      <c r="D25" s="174"/>
      <c r="E25" s="174"/>
      <c r="F25" s="174"/>
      <c r="G25" s="174"/>
    </row>
    <row r="26" spans="1:7" ht="56.25" customHeight="1" x14ac:dyDescent="0.25">
      <c r="A26" s="104" t="s">
        <v>24</v>
      </c>
      <c r="B26" s="175" t="s">
        <v>87</v>
      </c>
      <c r="C26" s="175"/>
      <c r="D26" s="85" t="s">
        <v>1</v>
      </c>
      <c r="E26" s="91">
        <v>1</v>
      </c>
      <c r="F26" s="90">
        <v>350000</v>
      </c>
      <c r="G26" s="90">
        <f>+F26*E26</f>
        <v>350000</v>
      </c>
    </row>
    <row r="27" spans="1:7" ht="17.100000000000001" customHeight="1" x14ac:dyDescent="0.25">
      <c r="A27" s="83" t="s">
        <v>25</v>
      </c>
      <c r="B27" s="176" t="s">
        <v>26</v>
      </c>
      <c r="C27" s="176"/>
      <c r="D27" s="5" t="s">
        <v>1</v>
      </c>
      <c r="E27" s="92">
        <v>1</v>
      </c>
      <c r="F27" s="65">
        <v>55000</v>
      </c>
      <c r="G27" s="65">
        <f t="shared" ref="G27:G28" si="0">+F27*E27</f>
        <v>55000</v>
      </c>
    </row>
    <row r="28" spans="1:7" ht="29.25" customHeight="1" x14ac:dyDescent="0.25">
      <c r="A28" s="83" t="s">
        <v>27</v>
      </c>
      <c r="B28" s="176" t="s">
        <v>93</v>
      </c>
      <c r="C28" s="176"/>
      <c r="D28" s="5" t="s">
        <v>1</v>
      </c>
      <c r="E28" s="92">
        <v>1</v>
      </c>
      <c r="F28" s="65">
        <v>88500</v>
      </c>
      <c r="G28" s="65">
        <f t="shared" si="0"/>
        <v>88500</v>
      </c>
    </row>
    <row r="29" spans="1:7" ht="30" customHeight="1" x14ac:dyDescent="0.25">
      <c r="A29" s="83" t="s">
        <v>29</v>
      </c>
      <c r="B29" s="135" t="s">
        <v>33</v>
      </c>
      <c r="C29" s="136"/>
      <c r="D29" s="5" t="s">
        <v>6</v>
      </c>
      <c r="E29" s="92">
        <v>1</v>
      </c>
      <c r="F29" s="65">
        <v>35000</v>
      </c>
      <c r="G29" s="93">
        <f>F29*E29</f>
        <v>35000</v>
      </c>
    </row>
    <row r="30" spans="1:7" ht="17.100000000000001" customHeight="1" x14ac:dyDescent="0.25">
      <c r="A30" s="83"/>
      <c r="B30" s="165"/>
      <c r="C30" s="166"/>
      <c r="D30" s="85"/>
      <c r="E30" s="86"/>
      <c r="F30" s="95"/>
      <c r="G30" s="75"/>
    </row>
    <row r="31" spans="1:7" ht="17.100000000000001" customHeight="1" x14ac:dyDescent="0.25">
      <c r="A31" s="83"/>
      <c r="B31" s="139"/>
      <c r="C31" s="139"/>
      <c r="D31" s="89"/>
      <c r="E31" s="84"/>
      <c r="F31" s="24"/>
      <c r="G31" s="75"/>
    </row>
    <row r="32" spans="1:7" ht="17.100000000000001" customHeight="1" x14ac:dyDescent="0.25">
      <c r="A32" s="83"/>
      <c r="B32" s="137" t="s">
        <v>88</v>
      </c>
      <c r="C32" s="138"/>
      <c r="D32" s="5" t="s">
        <v>6</v>
      </c>
      <c r="E32" s="92">
        <v>1</v>
      </c>
      <c r="F32" s="65">
        <v>215670</v>
      </c>
      <c r="G32" s="93">
        <f>+F32*E32</f>
        <v>215670</v>
      </c>
    </row>
    <row r="33" spans="1:7" ht="17.100000000000001" customHeight="1" x14ac:dyDescent="0.25">
      <c r="A33" s="83"/>
      <c r="B33" s="167"/>
      <c r="C33" s="168"/>
      <c r="D33" s="5"/>
      <c r="E33" s="84"/>
      <c r="F33" s="75"/>
      <c r="G33" s="75"/>
    </row>
    <row r="34" spans="1:7" ht="17.100000000000001" customHeight="1" x14ac:dyDescent="0.25">
      <c r="A34" s="83"/>
      <c r="B34" s="87"/>
      <c r="C34" s="88"/>
      <c r="D34" s="5"/>
      <c r="E34" s="84"/>
      <c r="F34" s="75"/>
      <c r="G34" s="75"/>
    </row>
    <row r="35" spans="1:7" ht="17.100000000000001" customHeight="1" x14ac:dyDescent="0.25">
      <c r="A35" s="83"/>
      <c r="B35" s="162" t="s">
        <v>9</v>
      </c>
      <c r="C35" s="163"/>
      <c r="D35" s="5"/>
      <c r="E35" s="84"/>
      <c r="F35" s="75"/>
      <c r="G35" s="75"/>
    </row>
    <row r="36" spans="1:7" ht="17.100000000000001" customHeight="1" x14ac:dyDescent="0.25">
      <c r="A36" s="83"/>
      <c r="B36" s="162" t="s">
        <v>92</v>
      </c>
      <c r="C36" s="163"/>
      <c r="D36" s="5"/>
      <c r="E36" s="84"/>
      <c r="F36" s="75"/>
      <c r="G36" s="75"/>
    </row>
    <row r="37" spans="1:7" ht="17.100000000000001" customHeight="1" x14ac:dyDescent="0.25">
      <c r="A37" s="83"/>
      <c r="B37" s="162" t="s">
        <v>90</v>
      </c>
      <c r="C37" s="163"/>
      <c r="D37" s="5"/>
      <c r="E37" s="84"/>
      <c r="F37" s="75"/>
      <c r="G37" s="75"/>
    </row>
    <row r="38" spans="1:7" ht="17.100000000000001" customHeight="1" x14ac:dyDescent="0.25">
      <c r="A38" s="83"/>
      <c r="B38" s="162" t="s">
        <v>91</v>
      </c>
      <c r="C38" s="163"/>
      <c r="D38" s="5"/>
      <c r="E38" s="84"/>
      <c r="F38" s="75"/>
      <c r="G38" s="75"/>
    </row>
    <row r="39" spans="1:7" ht="17.100000000000001" customHeight="1" x14ac:dyDescent="0.25">
      <c r="A39" s="83"/>
      <c r="B39" s="167"/>
      <c r="C39" s="168"/>
      <c r="D39" s="5"/>
      <c r="E39" s="84"/>
      <c r="F39" s="75"/>
      <c r="G39" s="75"/>
    </row>
    <row r="40" spans="1:7" ht="17.100000000000001" customHeight="1" x14ac:dyDescent="0.25">
      <c r="A40" s="170" t="s">
        <v>37</v>
      </c>
      <c r="B40" s="171"/>
      <c r="C40" s="171"/>
      <c r="D40" s="171"/>
      <c r="E40" s="171"/>
      <c r="F40" s="172"/>
      <c r="G40" s="94">
        <f>SUM(G26:G39)</f>
        <v>744170</v>
      </c>
    </row>
    <row r="41" spans="1:7" ht="17.100000000000001" customHeight="1" x14ac:dyDescent="0.25">
      <c r="A41" s="170" t="s">
        <v>16</v>
      </c>
      <c r="B41" s="171"/>
      <c r="C41" s="171"/>
      <c r="D41" s="171"/>
      <c r="E41" s="171"/>
      <c r="F41" s="172"/>
      <c r="G41" s="94">
        <f>+G40*0.18</f>
        <v>133950.6</v>
      </c>
    </row>
    <row r="42" spans="1:7" ht="17.100000000000001" customHeight="1" x14ac:dyDescent="0.25">
      <c r="A42" s="173" t="s">
        <v>17</v>
      </c>
      <c r="B42" s="173"/>
      <c r="C42" s="173"/>
      <c r="D42" s="173"/>
      <c r="E42" s="173"/>
      <c r="F42" s="173"/>
      <c r="G42" s="94">
        <f>+G40+G41</f>
        <v>878120.6</v>
      </c>
    </row>
    <row r="43" spans="1:7" ht="17.100000000000001" customHeight="1" x14ac:dyDescent="0.25">
      <c r="A43" s="98"/>
      <c r="B43" s="82"/>
      <c r="C43" s="82"/>
      <c r="D43" s="77"/>
      <c r="E43" s="78"/>
      <c r="F43" s="79"/>
      <c r="G43" s="100"/>
    </row>
    <row r="44" spans="1:7" ht="17.100000000000001" customHeight="1" x14ac:dyDescent="0.25">
      <c r="A44" s="99" t="s">
        <v>18</v>
      </c>
      <c r="B44" s="82"/>
      <c r="C44" s="82"/>
      <c r="D44" s="77"/>
      <c r="E44" s="78"/>
      <c r="F44" s="79"/>
      <c r="G44" s="79"/>
    </row>
    <row r="45" spans="1:7" ht="17.100000000000001" customHeight="1" x14ac:dyDescent="0.25">
      <c r="A45" s="164" t="s">
        <v>89</v>
      </c>
      <c r="B45" s="164"/>
      <c r="C45" s="164"/>
      <c r="D45" s="164"/>
      <c r="E45" s="78"/>
      <c r="F45" s="79"/>
      <c r="G45" s="79"/>
    </row>
    <row r="46" spans="1:7" ht="17.100000000000001" customHeight="1" x14ac:dyDescent="0.25">
      <c r="A46" s="97"/>
      <c r="B46" s="82"/>
      <c r="C46" s="82"/>
      <c r="D46" s="77"/>
      <c r="E46" s="78"/>
      <c r="F46" s="79"/>
      <c r="G46" s="79"/>
    </row>
    <row r="47" spans="1:7" ht="17.100000000000001" customHeight="1" x14ac:dyDescent="0.25">
      <c r="A47" s="55"/>
      <c r="B47" s="82"/>
      <c r="C47" s="82"/>
      <c r="D47" s="77"/>
      <c r="E47" s="78"/>
      <c r="F47" s="79"/>
      <c r="G47" s="79"/>
    </row>
    <row r="48" spans="1:7" ht="17.100000000000001" customHeight="1" x14ac:dyDescent="0.25">
      <c r="A48" s="55" t="s">
        <v>19</v>
      </c>
      <c r="B48" s="82"/>
      <c r="C48" s="82"/>
      <c r="D48" s="77"/>
      <c r="E48" s="78"/>
      <c r="F48" s="79"/>
      <c r="G48" s="79"/>
    </row>
    <row r="49" spans="1:7" ht="17.100000000000001" customHeight="1" x14ac:dyDescent="0.25">
      <c r="A49" s="55"/>
      <c r="B49" s="82"/>
      <c r="C49" s="82"/>
      <c r="D49" s="77"/>
      <c r="E49" s="78"/>
      <c r="F49" s="79"/>
      <c r="G49" s="76"/>
    </row>
    <row r="50" spans="1:7" ht="17.100000000000001" customHeight="1" thickBot="1" x14ac:dyDescent="0.3">
      <c r="A50" s="129" t="s">
        <v>56</v>
      </c>
      <c r="B50" s="130"/>
      <c r="C50" s="130"/>
      <c r="D50" s="130"/>
      <c r="E50" s="130"/>
      <c r="F50" s="130"/>
      <c r="G50" s="131"/>
    </row>
    <row r="51" spans="1:7" ht="17.100000000000001" customHeight="1" x14ac:dyDescent="0.25">
      <c r="A51" s="132" t="s">
        <v>57</v>
      </c>
      <c r="B51" s="133"/>
      <c r="C51" s="133"/>
      <c r="D51" s="133"/>
      <c r="E51" s="133"/>
      <c r="F51" s="133"/>
      <c r="G51" s="134"/>
    </row>
    <row r="52" spans="1:7" ht="17.100000000000001" customHeight="1" x14ac:dyDescent="0.25">
      <c r="A52" s="143" t="s">
        <v>58</v>
      </c>
      <c r="B52" s="144"/>
      <c r="C52" s="144"/>
      <c r="D52" s="144"/>
      <c r="E52" s="144"/>
      <c r="F52" s="144"/>
      <c r="G52" s="145"/>
    </row>
    <row r="53" spans="1:7" ht="17.100000000000001" customHeight="1" x14ac:dyDescent="0.25">
      <c r="A53" s="143" t="s">
        <v>59</v>
      </c>
      <c r="B53" s="144"/>
      <c r="C53" s="144"/>
      <c r="D53" s="144"/>
      <c r="E53" s="144"/>
      <c r="F53" s="144"/>
      <c r="G53" s="145"/>
    </row>
    <row r="54" spans="1:7" ht="17.100000000000001" customHeight="1" x14ac:dyDescent="0.25">
      <c r="A54" s="146" t="s">
        <v>60</v>
      </c>
      <c r="B54" s="147"/>
      <c r="C54" s="147"/>
      <c r="D54" s="147"/>
      <c r="E54" s="147"/>
      <c r="F54" s="147"/>
      <c r="G54" s="148"/>
    </row>
    <row r="55" spans="1:7" ht="17.100000000000001" customHeight="1" thickBot="1" x14ac:dyDescent="0.3">
      <c r="A55" s="149" t="s">
        <v>61</v>
      </c>
      <c r="B55" s="150"/>
      <c r="C55" s="150"/>
      <c r="D55" s="150"/>
      <c r="E55" s="150"/>
      <c r="F55" s="150"/>
      <c r="G55" s="151"/>
    </row>
    <row r="56" spans="1:7" ht="17.100000000000001" customHeight="1" thickBot="1" x14ac:dyDescent="0.3">
      <c r="A56" s="152"/>
      <c r="B56" s="153"/>
      <c r="C56" s="153"/>
      <c r="D56" s="153"/>
      <c r="E56" s="153"/>
      <c r="F56" s="153"/>
      <c r="G56" s="154"/>
    </row>
    <row r="57" spans="1:7" ht="17.100000000000001" customHeight="1" thickBot="1" x14ac:dyDescent="0.3">
      <c r="A57" s="129" t="s">
        <v>62</v>
      </c>
      <c r="B57" s="130"/>
      <c r="C57" s="130"/>
      <c r="D57" s="130"/>
      <c r="E57" s="130"/>
      <c r="F57" s="130"/>
      <c r="G57" s="131"/>
    </row>
    <row r="58" spans="1:7" ht="17.100000000000001" customHeight="1" x14ac:dyDescent="0.25">
      <c r="A58" s="132" t="s">
        <v>63</v>
      </c>
      <c r="B58" s="133"/>
      <c r="C58" s="133"/>
      <c r="D58" s="133"/>
      <c r="E58" s="133"/>
      <c r="F58" s="133"/>
      <c r="G58" s="134"/>
    </row>
    <row r="59" spans="1:7" ht="17.100000000000001" customHeight="1" x14ac:dyDescent="0.25">
      <c r="A59" s="146" t="s">
        <v>64</v>
      </c>
      <c r="B59" s="147"/>
      <c r="C59" s="147"/>
      <c r="D59" s="147"/>
      <c r="E59" s="147"/>
      <c r="F59" s="147"/>
      <c r="G59" s="148"/>
    </row>
    <row r="60" spans="1:7" ht="17.100000000000001" customHeight="1" x14ac:dyDescent="0.25">
      <c r="A60" s="146" t="s">
        <v>65</v>
      </c>
      <c r="B60" s="147"/>
      <c r="C60" s="147"/>
      <c r="D60" s="147"/>
      <c r="E60" s="147"/>
      <c r="F60" s="147"/>
      <c r="G60" s="148"/>
    </row>
    <row r="61" spans="1:7" ht="17.100000000000001" customHeight="1" x14ac:dyDescent="0.25">
      <c r="A61" s="140" t="s">
        <v>66</v>
      </c>
      <c r="B61" s="141"/>
      <c r="C61" s="141"/>
      <c r="D61" s="141"/>
      <c r="E61" s="141"/>
      <c r="F61" s="141"/>
      <c r="G61" s="142"/>
    </row>
    <row r="62" spans="1:7" ht="17.100000000000001" customHeight="1" x14ac:dyDescent="0.25">
      <c r="A62" s="140" t="s">
        <v>67</v>
      </c>
      <c r="B62" s="141"/>
      <c r="C62" s="141"/>
      <c r="D62" s="141"/>
      <c r="E62" s="141"/>
      <c r="F62" s="141"/>
      <c r="G62" s="142"/>
    </row>
    <row r="63" spans="1:7" ht="17.100000000000001" customHeight="1" x14ac:dyDescent="0.25">
      <c r="A63" s="140" t="s">
        <v>68</v>
      </c>
      <c r="B63" s="141"/>
      <c r="C63" s="141"/>
      <c r="D63" s="141"/>
      <c r="E63" s="141"/>
      <c r="F63" s="141"/>
      <c r="G63" s="142"/>
    </row>
    <row r="64" spans="1:7" ht="17.100000000000001" customHeight="1" x14ac:dyDescent="0.25">
      <c r="A64" s="140" t="s">
        <v>69</v>
      </c>
      <c r="B64" s="141"/>
      <c r="C64" s="141"/>
      <c r="D64" s="141"/>
      <c r="E64" s="141"/>
      <c r="F64" s="141"/>
      <c r="G64" s="142"/>
    </row>
    <row r="65" spans="1:7" ht="17.100000000000001" customHeight="1" x14ac:dyDescent="0.25">
      <c r="A65" s="140" t="s">
        <v>70</v>
      </c>
      <c r="B65" s="141"/>
      <c r="C65" s="141"/>
      <c r="D65" s="141"/>
      <c r="E65" s="141"/>
      <c r="F65" s="141"/>
      <c r="G65" s="142"/>
    </row>
    <row r="66" spans="1:7" ht="17.100000000000001" customHeight="1" x14ac:dyDescent="0.25">
      <c r="A66" s="140" t="s">
        <v>71</v>
      </c>
      <c r="B66" s="141"/>
      <c r="C66" s="141"/>
      <c r="D66" s="141"/>
      <c r="E66" s="141"/>
      <c r="F66" s="141"/>
      <c r="G66" s="142"/>
    </row>
    <row r="67" spans="1:7" ht="17.100000000000001" customHeight="1" x14ac:dyDescent="0.25">
      <c r="A67" s="140" t="s">
        <v>72</v>
      </c>
      <c r="B67" s="141"/>
      <c r="C67" s="141"/>
      <c r="D67" s="141"/>
      <c r="E67" s="141"/>
      <c r="F67" s="141"/>
      <c r="G67" s="142"/>
    </row>
    <row r="68" spans="1:7" ht="17.100000000000001" customHeight="1" x14ac:dyDescent="0.25">
      <c r="A68" s="140" t="s">
        <v>73</v>
      </c>
      <c r="B68" s="141"/>
      <c r="C68" s="141"/>
      <c r="D68" s="141"/>
      <c r="E68" s="141"/>
      <c r="F68" s="141"/>
      <c r="G68" s="142"/>
    </row>
    <row r="69" spans="1:7" ht="17.100000000000001" customHeight="1" x14ac:dyDescent="0.25">
      <c r="A69" s="140" t="s">
        <v>74</v>
      </c>
      <c r="B69" s="141"/>
      <c r="C69" s="141"/>
      <c r="D69" s="141"/>
      <c r="E69" s="141"/>
      <c r="F69" s="141"/>
      <c r="G69" s="142"/>
    </row>
    <row r="70" spans="1:7" ht="17.100000000000001" customHeight="1" x14ac:dyDescent="0.25">
      <c r="A70" s="146" t="s">
        <v>75</v>
      </c>
      <c r="B70" s="147"/>
      <c r="C70" s="147"/>
      <c r="D70" s="147"/>
      <c r="E70" s="147"/>
      <c r="F70" s="147"/>
      <c r="G70" s="148"/>
    </row>
    <row r="71" spans="1:7" ht="17.100000000000001" customHeight="1" x14ac:dyDescent="0.25">
      <c r="A71" s="140" t="s">
        <v>76</v>
      </c>
      <c r="B71" s="141"/>
      <c r="C71" s="141"/>
      <c r="D71" s="141"/>
      <c r="E71" s="141"/>
      <c r="F71" s="141"/>
      <c r="G71" s="142"/>
    </row>
    <row r="72" spans="1:7" ht="17.100000000000001" customHeight="1" x14ac:dyDescent="0.25">
      <c r="A72" s="140" t="s">
        <v>77</v>
      </c>
      <c r="B72" s="141"/>
      <c r="C72" s="141"/>
      <c r="D72" s="141"/>
      <c r="E72" s="141"/>
      <c r="F72" s="141"/>
      <c r="G72" s="142"/>
    </row>
    <row r="73" spans="1:7" ht="17.100000000000001" customHeight="1" x14ac:dyDescent="0.25">
      <c r="A73" s="140" t="s">
        <v>78</v>
      </c>
      <c r="B73" s="141"/>
      <c r="C73" s="141"/>
      <c r="D73" s="141"/>
      <c r="E73" s="141"/>
      <c r="F73" s="141"/>
      <c r="G73" s="142"/>
    </row>
    <row r="74" spans="1:7" ht="17.100000000000001" customHeight="1" x14ac:dyDescent="0.25">
      <c r="A74" s="140" t="s">
        <v>79</v>
      </c>
      <c r="B74" s="141"/>
      <c r="C74" s="141"/>
      <c r="D74" s="141"/>
      <c r="E74" s="141"/>
      <c r="F74" s="141"/>
      <c r="G74" s="142"/>
    </row>
    <row r="75" spans="1:7" ht="17.100000000000001" customHeight="1" x14ac:dyDescent="0.25">
      <c r="A75" s="140" t="s">
        <v>80</v>
      </c>
      <c r="B75" s="141"/>
      <c r="C75" s="141"/>
      <c r="D75" s="141"/>
      <c r="E75" s="141"/>
      <c r="F75" s="141"/>
      <c r="G75" s="142"/>
    </row>
    <row r="76" spans="1:7" ht="17.100000000000001" customHeight="1" x14ac:dyDescent="0.25">
      <c r="A76" s="140" t="s">
        <v>81</v>
      </c>
      <c r="B76" s="141"/>
      <c r="C76" s="141"/>
      <c r="D76" s="141"/>
      <c r="E76" s="141"/>
      <c r="F76" s="141"/>
      <c r="G76" s="142"/>
    </row>
    <row r="77" spans="1:7" ht="17.100000000000001" customHeight="1" x14ac:dyDescent="0.25">
      <c r="A77" s="155" t="s">
        <v>82</v>
      </c>
      <c r="B77" s="156"/>
      <c r="C77" s="156"/>
      <c r="D77" s="156"/>
      <c r="E77" s="156"/>
      <c r="F77" s="156"/>
      <c r="G77" s="157"/>
    </row>
    <row r="78" spans="1:7" ht="17.100000000000001" customHeight="1" x14ac:dyDescent="0.25">
      <c r="A78" s="140" t="s">
        <v>83</v>
      </c>
      <c r="B78" s="141"/>
      <c r="C78" s="141"/>
      <c r="D78" s="141"/>
      <c r="E78" s="141"/>
      <c r="F78" s="141"/>
      <c r="G78" s="142"/>
    </row>
    <row r="79" spans="1:7" ht="17.100000000000001" customHeight="1" thickBot="1" x14ac:dyDescent="0.3">
      <c r="A79" s="158" t="s">
        <v>84</v>
      </c>
      <c r="B79" s="159"/>
      <c r="C79" s="159"/>
      <c r="D79" s="159"/>
      <c r="E79" s="159"/>
      <c r="F79" s="159"/>
      <c r="G79" s="160"/>
    </row>
  </sheetData>
  <mergeCells count="62">
    <mergeCell ref="F10:G10"/>
    <mergeCell ref="A40:F40"/>
    <mergeCell ref="A41:F41"/>
    <mergeCell ref="A42:F42"/>
    <mergeCell ref="B39:C39"/>
    <mergeCell ref="B25:G25"/>
    <mergeCell ref="B26:C26"/>
    <mergeCell ref="B27:C27"/>
    <mergeCell ref="B28:C28"/>
    <mergeCell ref="A17:G17"/>
    <mergeCell ref="A19:G19"/>
    <mergeCell ref="A20:G20"/>
    <mergeCell ref="A21:G21"/>
    <mergeCell ref="A76:G76"/>
    <mergeCell ref="A77:G77"/>
    <mergeCell ref="A78:G78"/>
    <mergeCell ref="A79:G79"/>
    <mergeCell ref="A9:C9"/>
    <mergeCell ref="B35:C35"/>
    <mergeCell ref="B36:C36"/>
    <mergeCell ref="B37:C37"/>
    <mergeCell ref="B38:C38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63:G63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62:G62"/>
    <mergeCell ref="A50:G50"/>
    <mergeCell ref="A51:G51"/>
    <mergeCell ref="B29:C29"/>
    <mergeCell ref="B32:C32"/>
    <mergeCell ref="B31:C31"/>
    <mergeCell ref="A45:D45"/>
    <mergeCell ref="B30:C30"/>
    <mergeCell ref="B33:C33"/>
    <mergeCell ref="A23:G23"/>
    <mergeCell ref="B24:C24"/>
    <mergeCell ref="A12:B14"/>
    <mergeCell ref="C12:E12"/>
    <mergeCell ref="F12:G12"/>
    <mergeCell ref="C13:E14"/>
    <mergeCell ref="F13:G14"/>
    <mergeCell ref="A16:G16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3549-0D4F-4C5E-81D4-11EE9B900B42}">
  <dimension ref="A1:J51"/>
  <sheetViews>
    <sheetView zoomScaleNormal="100" workbookViewId="0">
      <selection activeCell="M23" sqref="M23"/>
    </sheetView>
  </sheetViews>
  <sheetFormatPr baseColWidth="10" defaultColWidth="11.42578125" defaultRowHeight="12" customHeight="1" x14ac:dyDescent="0.25"/>
  <cols>
    <col min="1" max="1" width="6.5703125" style="70" customWidth="1"/>
    <col min="2" max="2" width="11.42578125" style="4"/>
    <col min="3" max="3" width="66.28515625" style="4" customWidth="1"/>
    <col min="4" max="4" width="6.42578125" style="4" bestFit="1" customWidth="1"/>
    <col min="5" max="5" width="7.7109375" style="4" customWidth="1"/>
    <col min="6" max="6" width="7.85546875" style="4" bestFit="1" customWidth="1"/>
    <col min="7" max="7" width="8.5703125" style="4" customWidth="1"/>
    <col min="8" max="255" width="11.42578125" style="4"/>
    <col min="256" max="256" width="29.140625" style="4" customWidth="1"/>
    <col min="257" max="511" width="11.42578125" style="4"/>
    <col min="512" max="512" width="29.140625" style="4" customWidth="1"/>
    <col min="513" max="767" width="11.42578125" style="4"/>
    <col min="768" max="768" width="29.140625" style="4" customWidth="1"/>
    <col min="769" max="1023" width="11.42578125" style="4"/>
    <col min="1024" max="1024" width="29.140625" style="4" customWidth="1"/>
    <col min="1025" max="1279" width="11.42578125" style="4"/>
    <col min="1280" max="1280" width="29.140625" style="4" customWidth="1"/>
    <col min="1281" max="1535" width="11.42578125" style="4"/>
    <col min="1536" max="1536" width="29.140625" style="4" customWidth="1"/>
    <col min="1537" max="1791" width="11.42578125" style="4"/>
    <col min="1792" max="1792" width="29.140625" style="4" customWidth="1"/>
    <col min="1793" max="2047" width="11.42578125" style="4"/>
    <col min="2048" max="2048" width="29.140625" style="4" customWidth="1"/>
    <col min="2049" max="2303" width="11.42578125" style="4"/>
    <col min="2304" max="2304" width="29.140625" style="4" customWidth="1"/>
    <col min="2305" max="2559" width="11.42578125" style="4"/>
    <col min="2560" max="2560" width="29.140625" style="4" customWidth="1"/>
    <col min="2561" max="2815" width="11.42578125" style="4"/>
    <col min="2816" max="2816" width="29.140625" style="4" customWidth="1"/>
    <col min="2817" max="3071" width="11.42578125" style="4"/>
    <col min="3072" max="3072" width="29.140625" style="4" customWidth="1"/>
    <col min="3073" max="3327" width="11.42578125" style="4"/>
    <col min="3328" max="3328" width="29.140625" style="4" customWidth="1"/>
    <col min="3329" max="3583" width="11.42578125" style="4"/>
    <col min="3584" max="3584" width="29.140625" style="4" customWidth="1"/>
    <col min="3585" max="3839" width="11.42578125" style="4"/>
    <col min="3840" max="3840" width="29.140625" style="4" customWidth="1"/>
    <col min="3841" max="4095" width="11.42578125" style="4"/>
    <col min="4096" max="4096" width="29.140625" style="4" customWidth="1"/>
    <col min="4097" max="4351" width="11.42578125" style="4"/>
    <col min="4352" max="4352" width="29.140625" style="4" customWidth="1"/>
    <col min="4353" max="4607" width="11.42578125" style="4"/>
    <col min="4608" max="4608" width="29.140625" style="4" customWidth="1"/>
    <col min="4609" max="4863" width="11.42578125" style="4"/>
    <col min="4864" max="4864" width="29.140625" style="4" customWidth="1"/>
    <col min="4865" max="5119" width="11.42578125" style="4"/>
    <col min="5120" max="5120" width="29.140625" style="4" customWidth="1"/>
    <col min="5121" max="5375" width="11.42578125" style="4"/>
    <col min="5376" max="5376" width="29.140625" style="4" customWidth="1"/>
    <col min="5377" max="5631" width="11.42578125" style="4"/>
    <col min="5632" max="5632" width="29.140625" style="4" customWidth="1"/>
    <col min="5633" max="5887" width="11.42578125" style="4"/>
    <col min="5888" max="5888" width="29.140625" style="4" customWidth="1"/>
    <col min="5889" max="6143" width="11.42578125" style="4"/>
    <col min="6144" max="6144" width="29.140625" style="4" customWidth="1"/>
    <col min="6145" max="6399" width="11.42578125" style="4"/>
    <col min="6400" max="6400" width="29.140625" style="4" customWidth="1"/>
    <col min="6401" max="6655" width="11.42578125" style="4"/>
    <col min="6656" max="6656" width="29.140625" style="4" customWidth="1"/>
    <col min="6657" max="6911" width="11.42578125" style="4"/>
    <col min="6912" max="6912" width="29.140625" style="4" customWidth="1"/>
    <col min="6913" max="7167" width="11.42578125" style="4"/>
    <col min="7168" max="7168" width="29.140625" style="4" customWidth="1"/>
    <col min="7169" max="7423" width="11.42578125" style="4"/>
    <col min="7424" max="7424" width="29.140625" style="4" customWidth="1"/>
    <col min="7425" max="7679" width="11.42578125" style="4"/>
    <col min="7680" max="7680" width="29.140625" style="4" customWidth="1"/>
    <col min="7681" max="7935" width="11.42578125" style="4"/>
    <col min="7936" max="7936" width="29.140625" style="4" customWidth="1"/>
    <col min="7937" max="8191" width="11.42578125" style="4"/>
    <col min="8192" max="8192" width="29.140625" style="4" customWidth="1"/>
    <col min="8193" max="8447" width="11.42578125" style="4"/>
    <col min="8448" max="8448" width="29.140625" style="4" customWidth="1"/>
    <col min="8449" max="8703" width="11.42578125" style="4"/>
    <col min="8704" max="8704" width="29.140625" style="4" customWidth="1"/>
    <col min="8705" max="8959" width="11.42578125" style="4"/>
    <col min="8960" max="8960" width="29.140625" style="4" customWidth="1"/>
    <col min="8961" max="9215" width="11.42578125" style="4"/>
    <col min="9216" max="9216" width="29.140625" style="4" customWidth="1"/>
    <col min="9217" max="9471" width="11.42578125" style="4"/>
    <col min="9472" max="9472" width="29.140625" style="4" customWidth="1"/>
    <col min="9473" max="9727" width="11.42578125" style="4"/>
    <col min="9728" max="9728" width="29.140625" style="4" customWidth="1"/>
    <col min="9729" max="9983" width="11.42578125" style="4"/>
    <col min="9984" max="9984" width="29.140625" style="4" customWidth="1"/>
    <col min="9985" max="10239" width="11.42578125" style="4"/>
    <col min="10240" max="10240" width="29.140625" style="4" customWidth="1"/>
    <col min="10241" max="10495" width="11.42578125" style="4"/>
    <col min="10496" max="10496" width="29.140625" style="4" customWidth="1"/>
    <col min="10497" max="10751" width="11.42578125" style="4"/>
    <col min="10752" max="10752" width="29.140625" style="4" customWidth="1"/>
    <col min="10753" max="11007" width="11.42578125" style="4"/>
    <col min="11008" max="11008" width="29.140625" style="4" customWidth="1"/>
    <col min="11009" max="11263" width="11.42578125" style="4"/>
    <col min="11264" max="11264" width="29.140625" style="4" customWidth="1"/>
    <col min="11265" max="11519" width="11.42578125" style="4"/>
    <col min="11520" max="11520" width="29.140625" style="4" customWidth="1"/>
    <col min="11521" max="11775" width="11.42578125" style="4"/>
    <col min="11776" max="11776" width="29.140625" style="4" customWidth="1"/>
    <col min="11777" max="12031" width="11.42578125" style="4"/>
    <col min="12032" max="12032" width="29.140625" style="4" customWidth="1"/>
    <col min="12033" max="12287" width="11.42578125" style="4"/>
    <col min="12288" max="12288" width="29.140625" style="4" customWidth="1"/>
    <col min="12289" max="12543" width="11.42578125" style="4"/>
    <col min="12544" max="12544" width="29.140625" style="4" customWidth="1"/>
    <col min="12545" max="12799" width="11.42578125" style="4"/>
    <col min="12800" max="12800" width="29.140625" style="4" customWidth="1"/>
    <col min="12801" max="13055" width="11.42578125" style="4"/>
    <col min="13056" max="13056" width="29.140625" style="4" customWidth="1"/>
    <col min="13057" max="13311" width="11.42578125" style="4"/>
    <col min="13312" max="13312" width="29.140625" style="4" customWidth="1"/>
    <col min="13313" max="13567" width="11.42578125" style="4"/>
    <col min="13568" max="13568" width="29.140625" style="4" customWidth="1"/>
    <col min="13569" max="13823" width="11.42578125" style="4"/>
    <col min="13824" max="13824" width="29.140625" style="4" customWidth="1"/>
    <col min="13825" max="14079" width="11.42578125" style="4"/>
    <col min="14080" max="14080" width="29.140625" style="4" customWidth="1"/>
    <col min="14081" max="14335" width="11.42578125" style="4"/>
    <col min="14336" max="14336" width="29.140625" style="4" customWidth="1"/>
    <col min="14337" max="14591" width="11.42578125" style="4"/>
    <col min="14592" max="14592" width="29.140625" style="4" customWidth="1"/>
    <col min="14593" max="14847" width="11.42578125" style="4"/>
    <col min="14848" max="14848" width="29.140625" style="4" customWidth="1"/>
    <col min="14849" max="15103" width="11.42578125" style="4"/>
    <col min="15104" max="15104" width="29.140625" style="4" customWidth="1"/>
    <col min="15105" max="15359" width="11.42578125" style="4"/>
    <col min="15360" max="15360" width="29.140625" style="4" customWidth="1"/>
    <col min="15361" max="15615" width="11.42578125" style="4"/>
    <col min="15616" max="15616" width="29.140625" style="4" customWidth="1"/>
    <col min="15617" max="15871" width="11.42578125" style="4"/>
    <col min="15872" max="15872" width="29.140625" style="4" customWidth="1"/>
    <col min="15873" max="16127" width="11.42578125" style="4"/>
    <col min="16128" max="16128" width="29.140625" style="4" customWidth="1"/>
    <col min="16129" max="16384" width="11.42578125" style="4"/>
  </cols>
  <sheetData>
    <row r="1" spans="1:7" ht="12" customHeight="1" thickBot="1" x14ac:dyDescent="0.3">
      <c r="A1" s="111"/>
      <c r="B1" s="112"/>
      <c r="C1" s="117" t="s">
        <v>39</v>
      </c>
      <c r="D1" s="118"/>
      <c r="E1" s="118"/>
      <c r="F1" s="119" t="s">
        <v>40</v>
      </c>
      <c r="G1" s="120"/>
    </row>
    <row r="2" spans="1:7" ht="12" customHeight="1" x14ac:dyDescent="0.25">
      <c r="A2" s="113"/>
      <c r="B2" s="114"/>
      <c r="C2" s="119" t="s">
        <v>41</v>
      </c>
      <c r="D2" s="121"/>
      <c r="E2" s="120"/>
      <c r="F2" s="125">
        <v>45890</v>
      </c>
      <c r="G2" s="126"/>
    </row>
    <row r="3" spans="1:7" ht="12" customHeight="1" thickBot="1" x14ac:dyDescent="0.3">
      <c r="A3" s="115"/>
      <c r="B3" s="116"/>
      <c r="C3" s="122"/>
      <c r="D3" s="123"/>
      <c r="E3" s="124"/>
      <c r="F3" s="127"/>
      <c r="G3" s="128"/>
    </row>
    <row r="4" spans="1:7" ht="12" customHeight="1" thickBot="1" x14ac:dyDescent="0.3">
      <c r="A4" s="68"/>
      <c r="B4" s="69"/>
      <c r="C4" s="69"/>
      <c r="D4" s="69"/>
      <c r="E4" s="69"/>
      <c r="F4" s="69"/>
      <c r="G4" s="69"/>
    </row>
    <row r="5" spans="1:7" ht="12" customHeight="1" thickBot="1" x14ac:dyDescent="0.3">
      <c r="A5" s="107" t="s">
        <v>42</v>
      </c>
      <c r="B5" s="108"/>
      <c r="C5" s="108"/>
      <c r="D5" s="108"/>
      <c r="E5" s="108"/>
      <c r="F5" s="108"/>
      <c r="G5" s="109"/>
    </row>
    <row r="6" spans="1:7" ht="12" customHeight="1" x14ac:dyDescent="0.25">
      <c r="A6" s="177" t="s">
        <v>43</v>
      </c>
      <c r="B6" s="178"/>
      <c r="C6" s="178"/>
      <c r="D6" s="178"/>
      <c r="E6" s="178"/>
      <c r="F6" s="178"/>
      <c r="G6" s="179"/>
    </row>
    <row r="7" spans="1:7" ht="12" customHeight="1" thickBot="1" x14ac:dyDescent="0.3">
      <c r="A7" s="71"/>
      <c r="B7" s="72"/>
      <c r="C7" s="72"/>
      <c r="D7" s="72"/>
      <c r="E7" s="72"/>
      <c r="F7" s="72"/>
      <c r="G7" s="73"/>
    </row>
    <row r="8" spans="1:7" ht="12" customHeight="1" thickBot="1" x14ac:dyDescent="0.3">
      <c r="A8" s="107" t="s">
        <v>44</v>
      </c>
      <c r="B8" s="108"/>
      <c r="C8" s="108"/>
      <c r="D8" s="108"/>
      <c r="E8" s="108"/>
      <c r="F8" s="108"/>
      <c r="G8" s="109"/>
    </row>
    <row r="9" spans="1:7" ht="12" customHeight="1" x14ac:dyDescent="0.25">
      <c r="A9" s="146" t="s">
        <v>45</v>
      </c>
      <c r="B9" s="147"/>
      <c r="C9" s="147"/>
      <c r="D9" s="147"/>
      <c r="E9" s="147"/>
      <c r="F9" s="147"/>
      <c r="G9" s="148"/>
    </row>
    <row r="10" spans="1:7" ht="12" customHeight="1" x14ac:dyDescent="0.25">
      <c r="A10" s="146" t="s">
        <v>46</v>
      </c>
      <c r="B10" s="147"/>
      <c r="C10" s="147"/>
      <c r="D10" s="147"/>
      <c r="E10" s="147"/>
      <c r="F10" s="147"/>
      <c r="G10" s="148"/>
    </row>
    <row r="11" spans="1:7" ht="12" customHeight="1" thickBot="1" x14ac:dyDescent="0.3">
      <c r="A11" s="66"/>
      <c r="B11" s="74"/>
      <c r="C11" s="74"/>
      <c r="D11" s="74"/>
      <c r="E11" s="74"/>
      <c r="F11" s="74"/>
      <c r="G11" s="67"/>
    </row>
    <row r="12" spans="1:7" ht="12" customHeight="1" thickBot="1" x14ac:dyDescent="0.3">
      <c r="A12" s="107" t="s">
        <v>47</v>
      </c>
      <c r="B12" s="108"/>
      <c r="C12" s="108"/>
      <c r="D12" s="108"/>
      <c r="E12" s="108"/>
      <c r="F12" s="108"/>
      <c r="G12" s="109"/>
    </row>
    <row r="13" spans="1:7" ht="29.25" customHeight="1" thickBot="1" x14ac:dyDescent="0.3">
      <c r="A13" s="180" t="s">
        <v>48</v>
      </c>
      <c r="B13" s="181" t="s">
        <v>49</v>
      </c>
      <c r="C13" s="181"/>
      <c r="D13" s="182" t="s">
        <v>50</v>
      </c>
      <c r="E13" s="182" t="s">
        <v>51</v>
      </c>
      <c r="F13" s="182" t="s">
        <v>52</v>
      </c>
      <c r="G13" s="183" t="s">
        <v>53</v>
      </c>
    </row>
    <row r="14" spans="1:7" ht="12" customHeight="1" thickBot="1" x14ac:dyDescent="0.3">
      <c r="A14" s="184" t="s">
        <v>54</v>
      </c>
      <c r="B14" s="185" t="s">
        <v>55</v>
      </c>
      <c r="C14" s="185"/>
      <c r="D14" s="186"/>
      <c r="E14" s="186"/>
      <c r="F14" s="185"/>
      <c r="G14" s="187"/>
    </row>
    <row r="15" spans="1:7" ht="17.100000000000001" customHeight="1" x14ac:dyDescent="0.25">
      <c r="A15" s="188" t="s">
        <v>24</v>
      </c>
      <c r="B15" s="189" t="s">
        <v>94</v>
      </c>
      <c r="C15" s="190"/>
      <c r="D15" s="191" t="s">
        <v>1</v>
      </c>
      <c r="E15" s="192">
        <v>1</v>
      </c>
      <c r="F15" s="75"/>
      <c r="G15" s="76"/>
    </row>
    <row r="16" spans="1:7" ht="17.100000000000001" customHeight="1" x14ac:dyDescent="0.25">
      <c r="A16" s="188" t="s">
        <v>25</v>
      </c>
      <c r="B16" s="193" t="s">
        <v>95</v>
      </c>
      <c r="C16" s="194"/>
      <c r="D16" s="191" t="s">
        <v>1</v>
      </c>
      <c r="E16" s="192">
        <v>1</v>
      </c>
      <c r="F16" s="75"/>
      <c r="G16" s="76"/>
    </row>
    <row r="17" spans="1:10" ht="17.100000000000001" customHeight="1" x14ac:dyDescent="0.25">
      <c r="A17" s="188" t="s">
        <v>27</v>
      </c>
      <c r="B17" s="193" t="s">
        <v>96</v>
      </c>
      <c r="C17" s="194"/>
      <c r="D17" s="191" t="s">
        <v>1</v>
      </c>
      <c r="E17" s="192">
        <v>1</v>
      </c>
      <c r="F17" s="75"/>
      <c r="G17" s="76"/>
    </row>
    <row r="18" spans="1:10" ht="17.100000000000001" customHeight="1" x14ac:dyDescent="0.25">
      <c r="A18" s="188" t="s">
        <v>29</v>
      </c>
      <c r="B18" s="195" t="s">
        <v>97</v>
      </c>
      <c r="C18" s="196"/>
      <c r="D18" s="191" t="s">
        <v>1</v>
      </c>
      <c r="E18" s="192">
        <v>1</v>
      </c>
      <c r="F18" s="75"/>
      <c r="G18" s="76"/>
    </row>
    <row r="19" spans="1:10" ht="17.100000000000001" customHeight="1" x14ac:dyDescent="0.25">
      <c r="A19" s="188" t="s">
        <v>25</v>
      </c>
      <c r="B19" s="193" t="s">
        <v>26</v>
      </c>
      <c r="C19" s="194"/>
      <c r="D19" s="191" t="s">
        <v>1</v>
      </c>
      <c r="E19" s="192">
        <v>1</v>
      </c>
      <c r="F19" s="75"/>
      <c r="G19" s="76"/>
    </row>
    <row r="20" spans="1:10" ht="17.100000000000001" customHeight="1" x14ac:dyDescent="0.25">
      <c r="A20" s="188" t="s">
        <v>27</v>
      </c>
      <c r="B20" s="195" t="s">
        <v>98</v>
      </c>
      <c r="C20" s="196"/>
      <c r="D20" s="191" t="s">
        <v>1</v>
      </c>
      <c r="E20" s="192">
        <v>1</v>
      </c>
      <c r="F20" s="75"/>
      <c r="G20" s="76"/>
    </row>
    <row r="21" spans="1:10" ht="17.100000000000001" customHeight="1" x14ac:dyDescent="0.25">
      <c r="A21" s="197"/>
      <c r="B21" s="82"/>
      <c r="C21" s="82"/>
      <c r="D21" s="77"/>
      <c r="E21" s="78"/>
      <c r="F21" s="79"/>
      <c r="G21" s="76"/>
    </row>
    <row r="22" spans="1:10" ht="12" customHeight="1" thickBot="1" x14ac:dyDescent="0.3">
      <c r="A22" s="129" t="s">
        <v>56</v>
      </c>
      <c r="B22" s="130"/>
      <c r="C22" s="130"/>
      <c r="D22" s="130"/>
      <c r="E22" s="130"/>
      <c r="F22" s="130"/>
      <c r="G22" s="131"/>
    </row>
    <row r="23" spans="1:10" ht="32.25" customHeight="1" x14ac:dyDescent="0.25">
      <c r="A23" s="132" t="s">
        <v>57</v>
      </c>
      <c r="B23" s="133"/>
      <c r="C23" s="133"/>
      <c r="D23" s="133"/>
      <c r="E23" s="133"/>
      <c r="F23" s="133"/>
      <c r="G23" s="134"/>
    </row>
    <row r="24" spans="1:10" ht="32.25" customHeight="1" x14ac:dyDescent="0.25">
      <c r="A24" s="143" t="s">
        <v>58</v>
      </c>
      <c r="B24" s="144"/>
      <c r="C24" s="144"/>
      <c r="D24" s="144"/>
      <c r="E24" s="144"/>
      <c r="F24" s="144"/>
      <c r="G24" s="145"/>
    </row>
    <row r="25" spans="1:10" ht="32.25" customHeight="1" x14ac:dyDescent="0.25">
      <c r="A25" s="143" t="s">
        <v>59</v>
      </c>
      <c r="B25" s="144"/>
      <c r="C25" s="144"/>
      <c r="D25" s="144"/>
      <c r="E25" s="144"/>
      <c r="F25" s="144"/>
      <c r="G25" s="145"/>
    </row>
    <row r="26" spans="1:10" ht="33.75" customHeight="1" x14ac:dyDescent="0.25">
      <c r="A26" s="146" t="s">
        <v>60</v>
      </c>
      <c r="B26" s="147"/>
      <c r="C26" s="147"/>
      <c r="D26" s="147"/>
      <c r="E26" s="147"/>
      <c r="F26" s="147"/>
      <c r="G26" s="148"/>
      <c r="J26" s="4" t="s">
        <v>99</v>
      </c>
    </row>
    <row r="27" spans="1:10" ht="35.25" customHeight="1" thickBot="1" x14ac:dyDescent="0.3">
      <c r="A27" s="149" t="s">
        <v>61</v>
      </c>
      <c r="B27" s="150"/>
      <c r="C27" s="150"/>
      <c r="D27" s="150"/>
      <c r="E27" s="150"/>
      <c r="F27" s="150"/>
      <c r="G27" s="151"/>
    </row>
    <row r="28" spans="1:10" ht="12" customHeight="1" thickBot="1" x14ac:dyDescent="0.3">
      <c r="A28" s="152"/>
      <c r="B28" s="153"/>
      <c r="C28" s="153"/>
      <c r="D28" s="153"/>
      <c r="E28" s="153"/>
      <c r="F28" s="153"/>
      <c r="G28" s="154"/>
    </row>
    <row r="29" spans="1:10" ht="12" customHeight="1" thickBot="1" x14ac:dyDescent="0.3">
      <c r="A29" s="129" t="s">
        <v>62</v>
      </c>
      <c r="B29" s="130"/>
      <c r="C29" s="130"/>
      <c r="D29" s="130"/>
      <c r="E29" s="130"/>
      <c r="F29" s="130"/>
      <c r="G29" s="131"/>
    </row>
    <row r="30" spans="1:10" ht="12" customHeight="1" x14ac:dyDescent="0.25">
      <c r="A30" s="132" t="s">
        <v>63</v>
      </c>
      <c r="B30" s="133"/>
      <c r="C30" s="133"/>
      <c r="D30" s="133"/>
      <c r="E30" s="133"/>
      <c r="F30" s="133"/>
      <c r="G30" s="134"/>
    </row>
    <row r="31" spans="1:10" ht="12" customHeight="1" x14ac:dyDescent="0.25">
      <c r="A31" s="146" t="s">
        <v>64</v>
      </c>
      <c r="B31" s="147"/>
      <c r="C31" s="147"/>
      <c r="D31" s="147"/>
      <c r="E31" s="147"/>
      <c r="F31" s="147"/>
      <c r="G31" s="148"/>
    </row>
    <row r="32" spans="1:10" ht="12" customHeight="1" x14ac:dyDescent="0.25">
      <c r="A32" s="146" t="s">
        <v>65</v>
      </c>
      <c r="B32" s="147"/>
      <c r="C32" s="147"/>
      <c r="D32" s="147"/>
      <c r="E32" s="147"/>
      <c r="F32" s="147"/>
      <c r="G32" s="148"/>
    </row>
    <row r="33" spans="1:7" ht="12" customHeight="1" x14ac:dyDescent="0.25">
      <c r="A33" s="140" t="s">
        <v>66</v>
      </c>
      <c r="B33" s="141"/>
      <c r="C33" s="141"/>
      <c r="D33" s="141"/>
      <c r="E33" s="141"/>
      <c r="F33" s="141"/>
      <c r="G33" s="142"/>
    </row>
    <row r="34" spans="1:7" ht="12" customHeight="1" x14ac:dyDescent="0.25">
      <c r="A34" s="140" t="s">
        <v>67</v>
      </c>
      <c r="B34" s="141"/>
      <c r="C34" s="141"/>
      <c r="D34" s="141"/>
      <c r="E34" s="141"/>
      <c r="F34" s="141"/>
      <c r="G34" s="142"/>
    </row>
    <row r="35" spans="1:7" ht="12" customHeight="1" x14ac:dyDescent="0.25">
      <c r="A35" s="140" t="s">
        <v>68</v>
      </c>
      <c r="B35" s="141"/>
      <c r="C35" s="141"/>
      <c r="D35" s="141"/>
      <c r="E35" s="141"/>
      <c r="F35" s="141"/>
      <c r="G35" s="142"/>
    </row>
    <row r="36" spans="1:7" ht="12" customHeight="1" x14ac:dyDescent="0.25">
      <c r="A36" s="140" t="s">
        <v>69</v>
      </c>
      <c r="B36" s="141"/>
      <c r="C36" s="141"/>
      <c r="D36" s="141"/>
      <c r="E36" s="141"/>
      <c r="F36" s="141"/>
      <c r="G36" s="142"/>
    </row>
    <row r="37" spans="1:7" ht="12" customHeight="1" x14ac:dyDescent="0.25">
      <c r="A37" s="140" t="s">
        <v>70</v>
      </c>
      <c r="B37" s="141"/>
      <c r="C37" s="141"/>
      <c r="D37" s="141"/>
      <c r="E37" s="141"/>
      <c r="F37" s="141"/>
      <c r="G37" s="142"/>
    </row>
    <row r="38" spans="1:7" ht="12" customHeight="1" x14ac:dyDescent="0.25">
      <c r="A38" s="140" t="s">
        <v>71</v>
      </c>
      <c r="B38" s="141"/>
      <c r="C38" s="141"/>
      <c r="D38" s="141"/>
      <c r="E38" s="141"/>
      <c r="F38" s="141"/>
      <c r="G38" s="142"/>
    </row>
    <row r="39" spans="1:7" ht="12" customHeight="1" x14ac:dyDescent="0.25">
      <c r="A39" s="140" t="s">
        <v>72</v>
      </c>
      <c r="B39" s="141"/>
      <c r="C39" s="141"/>
      <c r="D39" s="141"/>
      <c r="E39" s="141"/>
      <c r="F39" s="141"/>
      <c r="G39" s="142"/>
    </row>
    <row r="40" spans="1:7" ht="12" customHeight="1" x14ac:dyDescent="0.25">
      <c r="A40" s="140" t="s">
        <v>73</v>
      </c>
      <c r="B40" s="141"/>
      <c r="C40" s="141"/>
      <c r="D40" s="141"/>
      <c r="E40" s="141"/>
      <c r="F40" s="141"/>
      <c r="G40" s="142"/>
    </row>
    <row r="41" spans="1:7" ht="12" customHeight="1" x14ac:dyDescent="0.25">
      <c r="A41" s="140" t="s">
        <v>74</v>
      </c>
      <c r="B41" s="141"/>
      <c r="C41" s="141"/>
      <c r="D41" s="141"/>
      <c r="E41" s="141"/>
      <c r="F41" s="141"/>
      <c r="G41" s="142"/>
    </row>
    <row r="42" spans="1:7" ht="12" customHeight="1" x14ac:dyDescent="0.25">
      <c r="A42" s="146" t="s">
        <v>75</v>
      </c>
      <c r="B42" s="147"/>
      <c r="C42" s="147"/>
      <c r="D42" s="147"/>
      <c r="E42" s="147"/>
      <c r="F42" s="147"/>
      <c r="G42" s="148"/>
    </row>
    <row r="43" spans="1:7" ht="12" customHeight="1" x14ac:dyDescent="0.25">
      <c r="A43" s="140" t="s">
        <v>76</v>
      </c>
      <c r="B43" s="141"/>
      <c r="C43" s="141"/>
      <c r="D43" s="141"/>
      <c r="E43" s="141"/>
      <c r="F43" s="141"/>
      <c r="G43" s="142"/>
    </row>
    <row r="44" spans="1:7" ht="12" customHeight="1" x14ac:dyDescent="0.25">
      <c r="A44" s="140" t="s">
        <v>77</v>
      </c>
      <c r="B44" s="141"/>
      <c r="C44" s="141"/>
      <c r="D44" s="141"/>
      <c r="E44" s="141"/>
      <c r="F44" s="141"/>
      <c r="G44" s="142"/>
    </row>
    <row r="45" spans="1:7" ht="12" customHeight="1" x14ac:dyDescent="0.25">
      <c r="A45" s="140" t="s">
        <v>78</v>
      </c>
      <c r="B45" s="141"/>
      <c r="C45" s="141"/>
      <c r="D45" s="141"/>
      <c r="E45" s="141"/>
      <c r="F45" s="141"/>
      <c r="G45" s="142"/>
    </row>
    <row r="46" spans="1:7" ht="12" customHeight="1" x14ac:dyDescent="0.25">
      <c r="A46" s="140" t="s">
        <v>79</v>
      </c>
      <c r="B46" s="141"/>
      <c r="C46" s="141"/>
      <c r="D46" s="141"/>
      <c r="E46" s="141"/>
      <c r="F46" s="141"/>
      <c r="G46" s="142"/>
    </row>
    <row r="47" spans="1:7" ht="12" customHeight="1" x14ac:dyDescent="0.25">
      <c r="A47" s="140" t="s">
        <v>80</v>
      </c>
      <c r="B47" s="141"/>
      <c r="C47" s="141"/>
      <c r="D47" s="141"/>
      <c r="E47" s="141"/>
      <c r="F47" s="141"/>
      <c r="G47" s="142"/>
    </row>
    <row r="48" spans="1:7" ht="12" customHeight="1" x14ac:dyDescent="0.25">
      <c r="A48" s="140" t="s">
        <v>81</v>
      </c>
      <c r="B48" s="141"/>
      <c r="C48" s="141"/>
      <c r="D48" s="141"/>
      <c r="E48" s="141"/>
      <c r="F48" s="141"/>
      <c r="G48" s="142"/>
    </row>
    <row r="49" spans="1:7" ht="12" customHeight="1" x14ac:dyDescent="0.25">
      <c r="A49" s="155" t="s">
        <v>82</v>
      </c>
      <c r="B49" s="156"/>
      <c r="C49" s="156"/>
      <c r="D49" s="156"/>
      <c r="E49" s="156"/>
      <c r="F49" s="156"/>
      <c r="G49" s="157"/>
    </row>
    <row r="50" spans="1:7" ht="12" customHeight="1" x14ac:dyDescent="0.25">
      <c r="A50" s="140" t="s">
        <v>83</v>
      </c>
      <c r="B50" s="141"/>
      <c r="C50" s="141"/>
      <c r="D50" s="141"/>
      <c r="E50" s="141"/>
      <c r="F50" s="141"/>
      <c r="G50" s="142"/>
    </row>
    <row r="51" spans="1:7" ht="12" customHeight="1" thickBot="1" x14ac:dyDescent="0.3">
      <c r="A51" s="158" t="s">
        <v>84</v>
      </c>
      <c r="B51" s="159"/>
      <c r="C51" s="159"/>
      <c r="D51" s="159"/>
      <c r="E51" s="159"/>
      <c r="F51" s="159"/>
      <c r="G51" s="160"/>
    </row>
  </sheetData>
  <mergeCells count="49">
    <mergeCell ref="A51:G51"/>
    <mergeCell ref="A45:G45"/>
    <mergeCell ref="A46:G46"/>
    <mergeCell ref="A47:G47"/>
    <mergeCell ref="A48:G48"/>
    <mergeCell ref="A49:G49"/>
    <mergeCell ref="A50:G50"/>
    <mergeCell ref="A39:G39"/>
    <mergeCell ref="A40:G40"/>
    <mergeCell ref="A41:G41"/>
    <mergeCell ref="A42:G42"/>
    <mergeCell ref="A43:G43"/>
    <mergeCell ref="A44:G44"/>
    <mergeCell ref="A33:G33"/>
    <mergeCell ref="A34:G34"/>
    <mergeCell ref="A35:G35"/>
    <mergeCell ref="A36:G36"/>
    <mergeCell ref="A37:G37"/>
    <mergeCell ref="A38:G38"/>
    <mergeCell ref="A27:G27"/>
    <mergeCell ref="A28:G28"/>
    <mergeCell ref="A29:G29"/>
    <mergeCell ref="A30:G30"/>
    <mergeCell ref="A31:G31"/>
    <mergeCell ref="A32:G32"/>
    <mergeCell ref="B20:C20"/>
    <mergeCell ref="A22:G22"/>
    <mergeCell ref="A23:G23"/>
    <mergeCell ref="A24:G24"/>
    <mergeCell ref="A25:G25"/>
    <mergeCell ref="A26:G26"/>
    <mergeCell ref="B14:G14"/>
    <mergeCell ref="B15:C15"/>
    <mergeCell ref="B16:C16"/>
    <mergeCell ref="B17:C17"/>
    <mergeCell ref="B18:C18"/>
    <mergeCell ref="B19:C19"/>
    <mergeCell ref="A6:G6"/>
    <mergeCell ref="A8:G8"/>
    <mergeCell ref="A9:G9"/>
    <mergeCell ref="A10:G10"/>
    <mergeCell ref="A12:G12"/>
    <mergeCell ref="B13:C13"/>
    <mergeCell ref="A1:B3"/>
    <mergeCell ref="C1:E1"/>
    <mergeCell ref="F1:G1"/>
    <mergeCell ref="C2:E3"/>
    <mergeCell ref="F2:G3"/>
    <mergeCell ref="A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68E8-BF01-4703-8F36-411C8958ED15}">
  <dimension ref="A6:L81"/>
  <sheetViews>
    <sheetView tabSelected="1" zoomScaleNormal="100" workbookViewId="0">
      <selection activeCell="N20" sqref="N20"/>
    </sheetView>
  </sheetViews>
  <sheetFormatPr baseColWidth="10" defaultColWidth="11.42578125" defaultRowHeight="17.100000000000001" customHeight="1" x14ac:dyDescent="0.25"/>
  <cols>
    <col min="1" max="1" width="9.7109375" style="70" customWidth="1"/>
    <col min="2" max="2" width="11.42578125" style="4"/>
    <col min="3" max="3" width="44.42578125" style="4" customWidth="1"/>
    <col min="4" max="4" width="7" style="4" customWidth="1"/>
    <col min="5" max="5" width="10.5703125" style="4" customWidth="1"/>
    <col min="6" max="6" width="15.140625" style="4" customWidth="1"/>
    <col min="7" max="7" width="17.28515625" style="4" customWidth="1"/>
    <col min="8" max="8" width="11.42578125" style="4"/>
    <col min="9" max="9" width="13.28515625" style="201" bestFit="1" customWidth="1"/>
    <col min="10" max="10" width="11.42578125" style="77"/>
    <col min="11" max="11" width="13.28515625" style="202" bestFit="1" customWidth="1"/>
    <col min="12" max="255" width="11.42578125" style="4"/>
    <col min="256" max="256" width="29.140625" style="4" customWidth="1"/>
    <col min="257" max="511" width="11.42578125" style="4"/>
    <col min="512" max="512" width="29.140625" style="4" customWidth="1"/>
    <col min="513" max="767" width="11.42578125" style="4"/>
    <col min="768" max="768" width="29.140625" style="4" customWidth="1"/>
    <col min="769" max="1023" width="11.42578125" style="4"/>
    <col min="1024" max="1024" width="29.140625" style="4" customWidth="1"/>
    <col min="1025" max="1279" width="11.42578125" style="4"/>
    <col min="1280" max="1280" width="29.140625" style="4" customWidth="1"/>
    <col min="1281" max="1535" width="11.42578125" style="4"/>
    <col min="1536" max="1536" width="29.140625" style="4" customWidth="1"/>
    <col min="1537" max="1791" width="11.42578125" style="4"/>
    <col min="1792" max="1792" width="29.140625" style="4" customWidth="1"/>
    <col min="1793" max="2047" width="11.42578125" style="4"/>
    <col min="2048" max="2048" width="29.140625" style="4" customWidth="1"/>
    <col min="2049" max="2303" width="11.42578125" style="4"/>
    <col min="2304" max="2304" width="29.140625" style="4" customWidth="1"/>
    <col min="2305" max="2559" width="11.42578125" style="4"/>
    <col min="2560" max="2560" width="29.140625" style="4" customWidth="1"/>
    <col min="2561" max="2815" width="11.42578125" style="4"/>
    <col min="2816" max="2816" width="29.140625" style="4" customWidth="1"/>
    <col min="2817" max="3071" width="11.42578125" style="4"/>
    <col min="3072" max="3072" width="29.140625" style="4" customWidth="1"/>
    <col min="3073" max="3327" width="11.42578125" style="4"/>
    <col min="3328" max="3328" width="29.140625" style="4" customWidth="1"/>
    <col min="3329" max="3583" width="11.42578125" style="4"/>
    <col min="3584" max="3584" width="29.140625" style="4" customWidth="1"/>
    <col min="3585" max="3839" width="11.42578125" style="4"/>
    <col min="3840" max="3840" width="29.140625" style="4" customWidth="1"/>
    <col min="3841" max="4095" width="11.42578125" style="4"/>
    <col min="4096" max="4096" width="29.140625" style="4" customWidth="1"/>
    <col min="4097" max="4351" width="11.42578125" style="4"/>
    <col min="4352" max="4352" width="29.140625" style="4" customWidth="1"/>
    <col min="4353" max="4607" width="11.42578125" style="4"/>
    <col min="4608" max="4608" width="29.140625" style="4" customWidth="1"/>
    <col min="4609" max="4863" width="11.42578125" style="4"/>
    <col min="4864" max="4864" width="29.140625" style="4" customWidth="1"/>
    <col min="4865" max="5119" width="11.42578125" style="4"/>
    <col min="5120" max="5120" width="29.140625" style="4" customWidth="1"/>
    <col min="5121" max="5375" width="11.42578125" style="4"/>
    <col min="5376" max="5376" width="29.140625" style="4" customWidth="1"/>
    <col min="5377" max="5631" width="11.42578125" style="4"/>
    <col min="5632" max="5632" width="29.140625" style="4" customWidth="1"/>
    <col min="5633" max="5887" width="11.42578125" style="4"/>
    <col min="5888" max="5888" width="29.140625" style="4" customWidth="1"/>
    <col min="5889" max="6143" width="11.42578125" style="4"/>
    <col min="6144" max="6144" width="29.140625" style="4" customWidth="1"/>
    <col min="6145" max="6399" width="11.42578125" style="4"/>
    <col min="6400" max="6400" width="29.140625" style="4" customWidth="1"/>
    <col min="6401" max="6655" width="11.42578125" style="4"/>
    <col min="6656" max="6656" width="29.140625" style="4" customWidth="1"/>
    <col min="6657" max="6911" width="11.42578125" style="4"/>
    <col min="6912" max="6912" width="29.140625" style="4" customWidth="1"/>
    <col min="6913" max="7167" width="11.42578125" style="4"/>
    <col min="7168" max="7168" width="29.140625" style="4" customWidth="1"/>
    <col min="7169" max="7423" width="11.42578125" style="4"/>
    <col min="7424" max="7424" width="29.140625" style="4" customWidth="1"/>
    <col min="7425" max="7679" width="11.42578125" style="4"/>
    <col min="7680" max="7680" width="29.140625" style="4" customWidth="1"/>
    <col min="7681" max="7935" width="11.42578125" style="4"/>
    <col min="7936" max="7936" width="29.140625" style="4" customWidth="1"/>
    <col min="7937" max="8191" width="11.42578125" style="4"/>
    <col min="8192" max="8192" width="29.140625" style="4" customWidth="1"/>
    <col min="8193" max="8447" width="11.42578125" style="4"/>
    <col min="8448" max="8448" width="29.140625" style="4" customWidth="1"/>
    <col min="8449" max="8703" width="11.42578125" style="4"/>
    <col min="8704" max="8704" width="29.140625" style="4" customWidth="1"/>
    <col min="8705" max="8959" width="11.42578125" style="4"/>
    <col min="8960" max="8960" width="29.140625" style="4" customWidth="1"/>
    <col min="8961" max="9215" width="11.42578125" style="4"/>
    <col min="9216" max="9216" width="29.140625" style="4" customWidth="1"/>
    <col min="9217" max="9471" width="11.42578125" style="4"/>
    <col min="9472" max="9472" width="29.140625" style="4" customWidth="1"/>
    <col min="9473" max="9727" width="11.42578125" style="4"/>
    <col min="9728" max="9728" width="29.140625" style="4" customWidth="1"/>
    <col min="9729" max="9983" width="11.42578125" style="4"/>
    <col min="9984" max="9984" width="29.140625" style="4" customWidth="1"/>
    <col min="9985" max="10239" width="11.42578125" style="4"/>
    <col min="10240" max="10240" width="29.140625" style="4" customWidth="1"/>
    <col min="10241" max="10495" width="11.42578125" style="4"/>
    <col min="10496" max="10496" width="29.140625" style="4" customWidth="1"/>
    <col min="10497" max="10751" width="11.42578125" style="4"/>
    <col min="10752" max="10752" width="29.140625" style="4" customWidth="1"/>
    <col min="10753" max="11007" width="11.42578125" style="4"/>
    <col min="11008" max="11008" width="29.140625" style="4" customWidth="1"/>
    <col min="11009" max="11263" width="11.42578125" style="4"/>
    <col min="11264" max="11264" width="29.140625" style="4" customWidth="1"/>
    <col min="11265" max="11519" width="11.42578125" style="4"/>
    <col min="11520" max="11520" width="29.140625" style="4" customWidth="1"/>
    <col min="11521" max="11775" width="11.42578125" style="4"/>
    <col min="11776" max="11776" width="29.140625" style="4" customWidth="1"/>
    <col min="11777" max="12031" width="11.42578125" style="4"/>
    <col min="12032" max="12032" width="29.140625" style="4" customWidth="1"/>
    <col min="12033" max="12287" width="11.42578125" style="4"/>
    <col min="12288" max="12288" width="29.140625" style="4" customWidth="1"/>
    <col min="12289" max="12543" width="11.42578125" style="4"/>
    <col min="12544" max="12544" width="29.140625" style="4" customWidth="1"/>
    <col min="12545" max="12799" width="11.42578125" style="4"/>
    <col min="12800" max="12800" width="29.140625" style="4" customWidth="1"/>
    <col min="12801" max="13055" width="11.42578125" style="4"/>
    <col min="13056" max="13056" width="29.140625" style="4" customWidth="1"/>
    <col min="13057" max="13311" width="11.42578125" style="4"/>
    <col min="13312" max="13312" width="29.140625" style="4" customWidth="1"/>
    <col min="13313" max="13567" width="11.42578125" style="4"/>
    <col min="13568" max="13568" width="29.140625" style="4" customWidth="1"/>
    <col min="13569" max="13823" width="11.42578125" style="4"/>
    <col min="13824" max="13824" width="29.140625" style="4" customWidth="1"/>
    <col min="13825" max="14079" width="11.42578125" style="4"/>
    <col min="14080" max="14080" width="29.140625" style="4" customWidth="1"/>
    <col min="14081" max="14335" width="11.42578125" style="4"/>
    <col min="14336" max="14336" width="29.140625" style="4" customWidth="1"/>
    <col min="14337" max="14591" width="11.42578125" style="4"/>
    <col min="14592" max="14592" width="29.140625" style="4" customWidth="1"/>
    <col min="14593" max="14847" width="11.42578125" style="4"/>
    <col min="14848" max="14848" width="29.140625" style="4" customWidth="1"/>
    <col min="14849" max="15103" width="11.42578125" style="4"/>
    <col min="15104" max="15104" width="29.140625" style="4" customWidth="1"/>
    <col min="15105" max="15359" width="11.42578125" style="4"/>
    <col min="15360" max="15360" width="29.140625" style="4" customWidth="1"/>
    <col min="15361" max="15615" width="11.42578125" style="4"/>
    <col min="15616" max="15616" width="29.140625" style="4" customWidth="1"/>
    <col min="15617" max="15871" width="11.42578125" style="4"/>
    <col min="15872" max="15872" width="29.140625" style="4" customWidth="1"/>
    <col min="15873" max="16127" width="11.42578125" style="4"/>
    <col min="16128" max="16128" width="29.140625" style="4" customWidth="1"/>
    <col min="16129" max="16384" width="11.42578125" style="4"/>
  </cols>
  <sheetData>
    <row r="6" spans="1:12" ht="17.100000000000001" customHeight="1" x14ac:dyDescent="0.25">
      <c r="L6" s="96"/>
    </row>
    <row r="7" spans="1:12" ht="17.100000000000001" customHeight="1" x14ac:dyDescent="0.25">
      <c r="A7" s="80" t="s">
        <v>103</v>
      </c>
    </row>
    <row r="10" spans="1:12" ht="17.100000000000001" customHeight="1" x14ac:dyDescent="0.25">
      <c r="A10" s="64" t="s">
        <v>85</v>
      </c>
      <c r="B10" s="64"/>
      <c r="C10" s="81"/>
    </row>
    <row r="11" spans="1:12" ht="17.100000000000001" customHeight="1" x14ac:dyDescent="0.25">
      <c r="A11" s="80" t="s">
        <v>86</v>
      </c>
      <c r="B11" s="80"/>
      <c r="C11" s="80"/>
      <c r="F11" s="169" t="s">
        <v>104</v>
      </c>
      <c r="G11" s="169"/>
    </row>
    <row r="12" spans="1:12" ht="17.100000000000001" customHeight="1" thickBot="1" x14ac:dyDescent="0.3"/>
    <row r="13" spans="1:12" ht="17.100000000000001" customHeight="1" thickBot="1" x14ac:dyDescent="0.3">
      <c r="A13" s="111"/>
      <c r="B13" s="112"/>
      <c r="C13" s="117" t="s">
        <v>39</v>
      </c>
      <c r="D13" s="118"/>
      <c r="E13" s="118"/>
      <c r="F13" s="119" t="s">
        <v>40</v>
      </c>
      <c r="G13" s="120"/>
    </row>
    <row r="14" spans="1:12" ht="17.100000000000001" customHeight="1" x14ac:dyDescent="0.25">
      <c r="A14" s="113"/>
      <c r="B14" s="114"/>
      <c r="C14" s="119" t="s">
        <v>41</v>
      </c>
      <c r="D14" s="121"/>
      <c r="E14" s="120"/>
      <c r="F14" s="125">
        <v>45890</v>
      </c>
      <c r="G14" s="126"/>
    </row>
    <row r="15" spans="1:12" ht="17.100000000000001" customHeight="1" thickBot="1" x14ac:dyDescent="0.3">
      <c r="A15" s="115"/>
      <c r="B15" s="116"/>
      <c r="C15" s="122"/>
      <c r="D15" s="123"/>
      <c r="E15" s="124"/>
      <c r="F15" s="127"/>
      <c r="G15" s="128"/>
    </row>
    <row r="16" spans="1:12" ht="11.25" customHeight="1" thickBot="1" x14ac:dyDescent="0.3">
      <c r="A16" s="68"/>
      <c r="B16" s="69"/>
      <c r="C16" s="69"/>
      <c r="D16" s="69"/>
      <c r="E16" s="69"/>
      <c r="F16" s="69"/>
      <c r="G16" s="69"/>
    </row>
    <row r="17" spans="1:11" ht="17.100000000000001" customHeight="1" thickBot="1" x14ac:dyDescent="0.3">
      <c r="A17" s="107" t="s">
        <v>42</v>
      </c>
      <c r="B17" s="108"/>
      <c r="C17" s="108"/>
      <c r="D17" s="108"/>
      <c r="E17" s="108"/>
      <c r="F17" s="108"/>
      <c r="G17" s="109"/>
    </row>
    <row r="18" spans="1:11" ht="30" customHeight="1" x14ac:dyDescent="0.25">
      <c r="A18" s="177" t="s">
        <v>43</v>
      </c>
      <c r="B18" s="178"/>
      <c r="C18" s="178"/>
      <c r="D18" s="178"/>
      <c r="E18" s="178"/>
      <c r="F18" s="178"/>
      <c r="G18" s="179"/>
    </row>
    <row r="19" spans="1:11" ht="9" customHeight="1" thickBot="1" x14ac:dyDescent="0.3">
      <c r="A19" s="71"/>
      <c r="B19" s="72"/>
      <c r="C19" s="72"/>
      <c r="D19" s="72"/>
      <c r="E19" s="72"/>
      <c r="F19" s="72"/>
      <c r="G19" s="73"/>
    </row>
    <row r="20" spans="1:11" ht="17.100000000000001" customHeight="1" thickBot="1" x14ac:dyDescent="0.3">
      <c r="A20" s="107" t="s">
        <v>44</v>
      </c>
      <c r="B20" s="108"/>
      <c r="C20" s="108"/>
      <c r="D20" s="108"/>
      <c r="E20" s="108"/>
      <c r="F20" s="108"/>
      <c r="G20" s="109"/>
    </row>
    <row r="21" spans="1:11" ht="17.100000000000001" customHeight="1" x14ac:dyDescent="0.25">
      <c r="A21" s="146" t="s">
        <v>45</v>
      </c>
      <c r="B21" s="147"/>
      <c r="C21" s="147"/>
      <c r="D21" s="147"/>
      <c r="E21" s="147"/>
      <c r="F21" s="147"/>
      <c r="G21" s="148"/>
    </row>
    <row r="22" spans="1:11" ht="17.100000000000001" customHeight="1" thickBot="1" x14ac:dyDescent="0.3">
      <c r="A22" s="146" t="s">
        <v>46</v>
      </c>
      <c r="B22" s="147"/>
      <c r="C22" s="147"/>
      <c r="D22" s="147"/>
      <c r="E22" s="147"/>
      <c r="F22" s="147"/>
      <c r="G22" s="148"/>
    </row>
    <row r="23" spans="1:11" ht="17.100000000000001" customHeight="1" thickBot="1" x14ac:dyDescent="0.3">
      <c r="A23" s="107" t="s">
        <v>47</v>
      </c>
      <c r="B23" s="108"/>
      <c r="C23" s="108"/>
      <c r="D23" s="108"/>
      <c r="E23" s="108"/>
      <c r="F23" s="108"/>
      <c r="G23" s="109"/>
    </row>
    <row r="24" spans="1:11" ht="17.100000000000001" customHeight="1" x14ac:dyDescent="0.25">
      <c r="A24" s="101" t="s">
        <v>48</v>
      </c>
      <c r="B24" s="110" t="s">
        <v>49</v>
      </c>
      <c r="C24" s="110"/>
      <c r="D24" s="102" t="s">
        <v>50</v>
      </c>
      <c r="E24" s="102" t="s">
        <v>51</v>
      </c>
      <c r="F24" s="102" t="s">
        <v>52</v>
      </c>
      <c r="G24" s="103" t="s">
        <v>53</v>
      </c>
    </row>
    <row r="25" spans="1:11" ht="17.100000000000001" customHeight="1" x14ac:dyDescent="0.25">
      <c r="A25" s="105" t="s">
        <v>54</v>
      </c>
      <c r="B25" s="174" t="s">
        <v>55</v>
      </c>
      <c r="C25" s="174"/>
      <c r="D25" s="174"/>
      <c r="E25" s="174"/>
      <c r="F25" s="174"/>
      <c r="G25" s="174"/>
    </row>
    <row r="26" spans="1:11" ht="33" customHeight="1" x14ac:dyDescent="0.25">
      <c r="A26" s="104" t="s">
        <v>24</v>
      </c>
      <c r="B26" s="189" t="s">
        <v>94</v>
      </c>
      <c r="C26" s="190"/>
      <c r="D26" s="85" t="s">
        <v>1</v>
      </c>
      <c r="E26" s="198">
        <v>1</v>
      </c>
      <c r="F26" s="90">
        <f>+K26</f>
        <v>58500</v>
      </c>
      <c r="G26" s="90">
        <f>+F26*E26</f>
        <v>58500</v>
      </c>
      <c r="I26" s="201">
        <v>45000</v>
      </c>
      <c r="J26" s="77">
        <v>1.3</v>
      </c>
      <c r="K26" s="202">
        <f>+I26*J26</f>
        <v>58500</v>
      </c>
    </row>
    <row r="27" spans="1:11" ht="17.100000000000001" customHeight="1" x14ac:dyDescent="0.25">
      <c r="A27" s="83" t="s">
        <v>25</v>
      </c>
      <c r="B27" s="193" t="s">
        <v>100</v>
      </c>
      <c r="C27" s="194"/>
      <c r="D27" s="5" t="s">
        <v>1</v>
      </c>
      <c r="E27" s="199">
        <v>1</v>
      </c>
      <c r="F27" s="90">
        <f t="shared" ref="F27:F31" si="0">+K27</f>
        <v>33312.5</v>
      </c>
      <c r="G27" s="65">
        <f t="shared" ref="G27:G31" si="1">+F27*E27</f>
        <v>33312.5</v>
      </c>
      <c r="I27" s="201">
        <v>25625</v>
      </c>
      <c r="J27" s="77">
        <v>1.3</v>
      </c>
      <c r="K27" s="202">
        <f t="shared" ref="K27:K40" si="2">+I27*J27</f>
        <v>33312.5</v>
      </c>
    </row>
    <row r="28" spans="1:11" ht="15.75" customHeight="1" x14ac:dyDescent="0.25">
      <c r="A28" s="83" t="s">
        <v>27</v>
      </c>
      <c r="B28" s="193" t="s">
        <v>101</v>
      </c>
      <c r="C28" s="194"/>
      <c r="D28" s="5" t="s">
        <v>1</v>
      </c>
      <c r="E28" s="199">
        <v>1</v>
      </c>
      <c r="F28" s="90">
        <f t="shared" si="0"/>
        <v>63783.200000000004</v>
      </c>
      <c r="G28" s="65">
        <f t="shared" si="1"/>
        <v>63783.200000000004</v>
      </c>
      <c r="I28" s="201">
        <v>49064</v>
      </c>
      <c r="J28" s="77">
        <v>1.3</v>
      </c>
      <c r="K28" s="202">
        <f t="shared" si="2"/>
        <v>63783.200000000004</v>
      </c>
    </row>
    <row r="29" spans="1:11" ht="30" customHeight="1" x14ac:dyDescent="0.25">
      <c r="A29" s="83" t="s">
        <v>29</v>
      </c>
      <c r="B29" s="195" t="s">
        <v>97</v>
      </c>
      <c r="C29" s="196"/>
      <c r="D29" s="5" t="s">
        <v>1</v>
      </c>
      <c r="E29" s="199">
        <v>1</v>
      </c>
      <c r="F29" s="90">
        <f t="shared" si="0"/>
        <v>23400</v>
      </c>
      <c r="G29" s="65">
        <f t="shared" si="1"/>
        <v>23400</v>
      </c>
      <c r="I29" s="201">
        <v>18000</v>
      </c>
      <c r="J29" s="77">
        <v>1.3</v>
      </c>
      <c r="K29" s="202">
        <f t="shared" si="2"/>
        <v>23400</v>
      </c>
    </row>
    <row r="30" spans="1:11" ht="18.75" customHeight="1" x14ac:dyDescent="0.25">
      <c r="A30" s="83" t="s">
        <v>105</v>
      </c>
      <c r="B30" s="193" t="s">
        <v>26</v>
      </c>
      <c r="C30" s="194"/>
      <c r="D30" s="85" t="s">
        <v>1</v>
      </c>
      <c r="E30" s="198">
        <v>1</v>
      </c>
      <c r="F30" s="90">
        <f t="shared" si="0"/>
        <v>53589.9</v>
      </c>
      <c r="G30" s="65">
        <f t="shared" si="1"/>
        <v>53589.9</v>
      </c>
      <c r="I30" s="201">
        <v>41223</v>
      </c>
      <c r="J30" s="77">
        <v>1.3</v>
      </c>
      <c r="K30" s="202">
        <f t="shared" si="2"/>
        <v>53589.9</v>
      </c>
    </row>
    <row r="31" spans="1:11" ht="30" customHeight="1" x14ac:dyDescent="0.25">
      <c r="A31" s="83" t="s">
        <v>106</v>
      </c>
      <c r="B31" s="195" t="s">
        <v>98</v>
      </c>
      <c r="C31" s="196"/>
      <c r="D31" s="85" t="s">
        <v>1</v>
      </c>
      <c r="E31" s="198">
        <v>1</v>
      </c>
      <c r="F31" s="90">
        <f t="shared" si="0"/>
        <v>88351.900000000009</v>
      </c>
      <c r="G31" s="65">
        <f t="shared" si="1"/>
        <v>88351.900000000009</v>
      </c>
      <c r="I31" s="201">
        <v>67963</v>
      </c>
      <c r="J31" s="77">
        <v>1.3</v>
      </c>
      <c r="K31" s="202">
        <f t="shared" si="2"/>
        <v>88351.900000000009</v>
      </c>
    </row>
    <row r="32" spans="1:11" ht="17.100000000000001" customHeight="1" x14ac:dyDescent="0.25">
      <c r="A32" s="83"/>
      <c r="B32" s="165"/>
      <c r="C32" s="166"/>
      <c r="D32" s="85"/>
      <c r="E32" s="200"/>
      <c r="F32" s="95"/>
      <c r="G32" s="75"/>
      <c r="J32" s="77">
        <v>1.3</v>
      </c>
      <c r="K32" s="202">
        <f t="shared" si="2"/>
        <v>0</v>
      </c>
    </row>
    <row r="33" spans="1:11" ht="17.100000000000001" customHeight="1" x14ac:dyDescent="0.25">
      <c r="A33" s="83"/>
      <c r="B33" s="139"/>
      <c r="C33" s="139"/>
      <c r="D33" s="89"/>
      <c r="E33" s="84"/>
      <c r="F33" s="24"/>
      <c r="G33" s="75"/>
      <c r="J33" s="77">
        <v>1.3</v>
      </c>
      <c r="K33" s="202">
        <f t="shared" si="2"/>
        <v>0</v>
      </c>
    </row>
    <row r="34" spans="1:11" ht="17.100000000000001" customHeight="1" x14ac:dyDescent="0.25">
      <c r="A34" s="83"/>
      <c r="B34" s="137" t="s">
        <v>88</v>
      </c>
      <c r="C34" s="138"/>
      <c r="D34" s="5" t="s">
        <v>6</v>
      </c>
      <c r="E34" s="92">
        <v>1</v>
      </c>
      <c r="F34" s="65">
        <v>255000</v>
      </c>
      <c r="G34" s="93">
        <f>+F34*E34</f>
        <v>255000</v>
      </c>
      <c r="I34" s="201">
        <v>194700</v>
      </c>
      <c r="J34" s="77">
        <v>1.3</v>
      </c>
      <c r="K34" s="202">
        <f t="shared" si="2"/>
        <v>253110</v>
      </c>
    </row>
    <row r="35" spans="1:11" ht="17.100000000000001" customHeight="1" x14ac:dyDescent="0.25">
      <c r="A35" s="83"/>
      <c r="B35" s="167"/>
      <c r="C35" s="168"/>
      <c r="D35" s="5"/>
      <c r="E35" s="84"/>
      <c r="F35" s="75"/>
      <c r="G35" s="75"/>
      <c r="J35" s="77">
        <v>1.3</v>
      </c>
      <c r="K35" s="202">
        <f t="shared" si="2"/>
        <v>0</v>
      </c>
    </row>
    <row r="36" spans="1:11" ht="17.100000000000001" customHeight="1" x14ac:dyDescent="0.25">
      <c r="A36" s="83"/>
      <c r="B36" s="167"/>
      <c r="C36" s="168"/>
      <c r="D36" s="5"/>
      <c r="E36" s="84"/>
      <c r="F36" s="75"/>
      <c r="G36" s="75"/>
      <c r="J36" s="77">
        <v>1.3</v>
      </c>
      <c r="K36" s="202">
        <f t="shared" si="2"/>
        <v>0</v>
      </c>
    </row>
    <row r="37" spans="1:11" ht="17.100000000000001" customHeight="1" x14ac:dyDescent="0.25">
      <c r="A37" s="83"/>
      <c r="B37" s="162" t="s">
        <v>9</v>
      </c>
      <c r="C37" s="163"/>
      <c r="D37" s="5"/>
      <c r="E37" s="84"/>
      <c r="F37" s="75"/>
      <c r="G37" s="75"/>
      <c r="J37" s="77">
        <v>1.3</v>
      </c>
      <c r="K37" s="202">
        <f t="shared" si="2"/>
        <v>0</v>
      </c>
    </row>
    <row r="38" spans="1:11" ht="17.100000000000001" customHeight="1" x14ac:dyDescent="0.25">
      <c r="A38" s="83"/>
      <c r="B38" s="162" t="s">
        <v>92</v>
      </c>
      <c r="C38" s="163"/>
      <c r="D38" s="5"/>
      <c r="E38" s="84"/>
      <c r="F38" s="75"/>
      <c r="G38" s="75"/>
      <c r="J38" s="77">
        <v>1.3</v>
      </c>
      <c r="K38" s="202">
        <f t="shared" si="2"/>
        <v>0</v>
      </c>
    </row>
    <row r="39" spans="1:11" ht="17.100000000000001" customHeight="1" x14ac:dyDescent="0.25">
      <c r="A39" s="83"/>
      <c r="B39" s="162" t="s">
        <v>90</v>
      </c>
      <c r="C39" s="163"/>
      <c r="D39" s="5"/>
      <c r="E39" s="84"/>
      <c r="F39" s="75"/>
      <c r="G39" s="75"/>
      <c r="J39" s="77">
        <v>1.3</v>
      </c>
      <c r="K39" s="202">
        <f t="shared" si="2"/>
        <v>0</v>
      </c>
    </row>
    <row r="40" spans="1:11" ht="17.100000000000001" customHeight="1" x14ac:dyDescent="0.25">
      <c r="A40" s="83"/>
      <c r="B40" s="162" t="s">
        <v>91</v>
      </c>
      <c r="C40" s="163"/>
      <c r="D40" s="5"/>
      <c r="E40" s="84"/>
      <c r="F40" s="75"/>
      <c r="G40" s="75"/>
      <c r="J40" s="77">
        <v>1.3</v>
      </c>
      <c r="K40" s="202">
        <f t="shared" si="2"/>
        <v>0</v>
      </c>
    </row>
    <row r="41" spans="1:11" ht="17.100000000000001" customHeight="1" x14ac:dyDescent="0.25">
      <c r="A41" s="83"/>
      <c r="B41" s="167"/>
      <c r="C41" s="168"/>
      <c r="D41" s="5"/>
      <c r="E41" s="84"/>
      <c r="F41" s="75"/>
      <c r="G41" s="75"/>
    </row>
    <row r="42" spans="1:11" ht="17.100000000000001" customHeight="1" x14ac:dyDescent="0.25">
      <c r="A42" s="170" t="s">
        <v>37</v>
      </c>
      <c r="B42" s="171"/>
      <c r="C42" s="171"/>
      <c r="D42" s="171"/>
      <c r="E42" s="171"/>
      <c r="F42" s="172"/>
      <c r="G42" s="94">
        <f>SUM(G26:G41)</f>
        <v>575937.5</v>
      </c>
    </row>
    <row r="43" spans="1:11" ht="17.100000000000001" customHeight="1" x14ac:dyDescent="0.25">
      <c r="A43" s="170" t="s">
        <v>16</v>
      </c>
      <c r="B43" s="171"/>
      <c r="C43" s="171"/>
      <c r="D43" s="171"/>
      <c r="E43" s="171"/>
      <c r="F43" s="172"/>
      <c r="G43" s="94">
        <f>+G42*0.18</f>
        <v>103668.75</v>
      </c>
    </row>
    <row r="44" spans="1:11" ht="17.100000000000001" customHeight="1" x14ac:dyDescent="0.25">
      <c r="A44" s="173" t="s">
        <v>17</v>
      </c>
      <c r="B44" s="173"/>
      <c r="C44" s="173"/>
      <c r="D44" s="173"/>
      <c r="E44" s="173"/>
      <c r="F44" s="173"/>
      <c r="G44" s="94">
        <f>+G42+G43</f>
        <v>679606.25</v>
      </c>
    </row>
    <row r="45" spans="1:11" ht="10.5" customHeight="1" x14ac:dyDescent="0.25">
      <c r="A45" s="98"/>
      <c r="B45" s="82"/>
      <c r="C45" s="82"/>
      <c r="D45" s="77"/>
      <c r="E45" s="78"/>
      <c r="F45" s="79"/>
      <c r="G45" s="100"/>
    </row>
    <row r="46" spans="1:11" ht="15" customHeight="1" x14ac:dyDescent="0.25">
      <c r="A46" s="99" t="s">
        <v>18</v>
      </c>
      <c r="B46" s="82"/>
      <c r="C46" s="82"/>
      <c r="D46" s="77"/>
      <c r="E46" s="78"/>
      <c r="F46" s="79"/>
      <c r="G46" s="79"/>
    </row>
    <row r="47" spans="1:11" ht="17.100000000000001" customHeight="1" x14ac:dyDescent="0.25">
      <c r="A47" s="164" t="s">
        <v>102</v>
      </c>
      <c r="B47" s="164"/>
      <c r="C47" s="164"/>
      <c r="D47" s="164"/>
      <c r="E47" s="78"/>
      <c r="F47" s="79"/>
      <c r="G47" s="79"/>
    </row>
    <row r="48" spans="1:11" ht="15" customHeight="1" x14ac:dyDescent="0.25">
      <c r="A48" s="97"/>
      <c r="B48" s="82"/>
      <c r="C48" s="82"/>
      <c r="D48" s="77"/>
      <c r="E48" s="78"/>
      <c r="F48" s="79"/>
      <c r="G48" s="203"/>
    </row>
    <row r="49" spans="1:8" ht="17.100000000000001" customHeight="1" x14ac:dyDescent="0.25">
      <c r="A49" s="55" t="s">
        <v>19</v>
      </c>
      <c r="B49" s="82"/>
      <c r="C49" s="82"/>
      <c r="D49" s="77"/>
      <c r="E49" s="78"/>
      <c r="F49" s="79"/>
      <c r="G49" s="79"/>
    </row>
    <row r="50" spans="1:8" ht="17.100000000000001" customHeight="1" x14ac:dyDescent="0.25">
      <c r="A50" s="4"/>
      <c r="B50" s="82"/>
      <c r="C50" s="82"/>
      <c r="D50" s="77"/>
      <c r="E50" s="78"/>
      <c r="F50" s="79"/>
      <c r="G50" s="79"/>
    </row>
    <row r="51" spans="1:8" ht="17.100000000000001" customHeight="1" x14ac:dyDescent="0.25">
      <c r="A51" s="55"/>
      <c r="B51" s="82"/>
      <c r="C51" s="82"/>
      <c r="D51" s="77"/>
      <c r="E51" s="78"/>
      <c r="F51" s="79"/>
      <c r="G51" s="203"/>
      <c r="H51" s="204"/>
    </row>
    <row r="52" spans="1:8" ht="17.100000000000001" customHeight="1" thickBot="1" x14ac:dyDescent="0.3">
      <c r="A52" s="129" t="s">
        <v>56</v>
      </c>
      <c r="B52" s="130"/>
      <c r="C52" s="130"/>
      <c r="D52" s="130"/>
      <c r="E52" s="130"/>
      <c r="F52" s="130"/>
      <c r="G52" s="131"/>
    </row>
    <row r="53" spans="1:8" ht="17.100000000000001" customHeight="1" x14ac:dyDescent="0.25">
      <c r="A53" s="132" t="s">
        <v>57</v>
      </c>
      <c r="B53" s="133"/>
      <c r="C53" s="133"/>
      <c r="D53" s="133"/>
      <c r="E53" s="133"/>
      <c r="F53" s="133"/>
      <c r="G53" s="134"/>
    </row>
    <row r="54" spans="1:8" ht="17.100000000000001" customHeight="1" x14ac:dyDescent="0.25">
      <c r="A54" s="143" t="s">
        <v>58</v>
      </c>
      <c r="B54" s="144"/>
      <c r="C54" s="144"/>
      <c r="D54" s="144"/>
      <c r="E54" s="144"/>
      <c r="F54" s="144"/>
      <c r="G54" s="145"/>
    </row>
    <row r="55" spans="1:8" ht="17.100000000000001" customHeight="1" x14ac:dyDescent="0.25">
      <c r="A55" s="143" t="s">
        <v>59</v>
      </c>
      <c r="B55" s="144"/>
      <c r="C55" s="144"/>
      <c r="D55" s="144"/>
      <c r="E55" s="144"/>
      <c r="F55" s="144"/>
      <c r="G55" s="145"/>
    </row>
    <row r="56" spans="1:8" ht="17.100000000000001" customHeight="1" x14ac:dyDescent="0.25">
      <c r="A56" s="146" t="s">
        <v>60</v>
      </c>
      <c r="B56" s="147"/>
      <c r="C56" s="147"/>
      <c r="D56" s="147"/>
      <c r="E56" s="147"/>
      <c r="F56" s="147"/>
      <c r="G56" s="148"/>
    </row>
    <row r="57" spans="1:8" ht="17.100000000000001" customHeight="1" thickBot="1" x14ac:dyDescent="0.3">
      <c r="A57" s="149" t="s">
        <v>61</v>
      </c>
      <c r="B57" s="150"/>
      <c r="C57" s="150"/>
      <c r="D57" s="150"/>
      <c r="E57" s="150"/>
      <c r="F57" s="150"/>
      <c r="G57" s="151"/>
    </row>
    <row r="58" spans="1:8" ht="17.100000000000001" customHeight="1" thickBot="1" x14ac:dyDescent="0.3">
      <c r="A58" s="152"/>
      <c r="B58" s="153"/>
      <c r="C58" s="153"/>
      <c r="D58" s="153"/>
      <c r="E58" s="153"/>
      <c r="F58" s="153"/>
      <c r="G58" s="154"/>
    </row>
    <row r="59" spans="1:8" ht="17.100000000000001" customHeight="1" thickBot="1" x14ac:dyDescent="0.3">
      <c r="A59" s="129" t="s">
        <v>62</v>
      </c>
      <c r="B59" s="130"/>
      <c r="C59" s="130"/>
      <c r="D59" s="130"/>
      <c r="E59" s="130"/>
      <c r="F59" s="130"/>
      <c r="G59" s="131"/>
    </row>
    <row r="60" spans="1:8" ht="17.100000000000001" customHeight="1" x14ac:dyDescent="0.25">
      <c r="A60" s="132" t="s">
        <v>63</v>
      </c>
      <c r="B60" s="133"/>
      <c r="C60" s="133"/>
      <c r="D60" s="133"/>
      <c r="E60" s="133"/>
      <c r="F60" s="133"/>
      <c r="G60" s="134"/>
    </row>
    <row r="61" spans="1:8" ht="17.100000000000001" customHeight="1" x14ac:dyDescent="0.25">
      <c r="A61" s="146" t="s">
        <v>64</v>
      </c>
      <c r="B61" s="147"/>
      <c r="C61" s="147"/>
      <c r="D61" s="147"/>
      <c r="E61" s="147"/>
      <c r="F61" s="147"/>
      <c r="G61" s="148"/>
    </row>
    <row r="62" spans="1:8" ht="17.100000000000001" customHeight="1" x14ac:dyDescent="0.25">
      <c r="A62" s="146" t="s">
        <v>65</v>
      </c>
      <c r="B62" s="147"/>
      <c r="C62" s="147"/>
      <c r="D62" s="147"/>
      <c r="E62" s="147"/>
      <c r="F62" s="147"/>
      <c r="G62" s="148"/>
    </row>
    <row r="63" spans="1:8" ht="17.100000000000001" customHeight="1" x14ac:dyDescent="0.25">
      <c r="A63" s="140" t="s">
        <v>66</v>
      </c>
      <c r="B63" s="141"/>
      <c r="C63" s="141"/>
      <c r="D63" s="141"/>
      <c r="E63" s="141"/>
      <c r="F63" s="141"/>
      <c r="G63" s="142"/>
    </row>
    <row r="64" spans="1:8" ht="17.100000000000001" customHeight="1" x14ac:dyDescent="0.25">
      <c r="A64" s="140" t="s">
        <v>67</v>
      </c>
      <c r="B64" s="141"/>
      <c r="C64" s="141"/>
      <c r="D64" s="141"/>
      <c r="E64" s="141"/>
      <c r="F64" s="141"/>
      <c r="G64" s="142"/>
    </row>
    <row r="65" spans="1:7" ht="17.100000000000001" customHeight="1" x14ac:dyDescent="0.25">
      <c r="A65" s="140" t="s">
        <v>68</v>
      </c>
      <c r="B65" s="141"/>
      <c r="C65" s="141"/>
      <c r="D65" s="141"/>
      <c r="E65" s="141"/>
      <c r="F65" s="141"/>
      <c r="G65" s="142"/>
    </row>
    <row r="66" spans="1:7" ht="17.100000000000001" customHeight="1" x14ac:dyDescent="0.25">
      <c r="A66" s="140" t="s">
        <v>69</v>
      </c>
      <c r="B66" s="141"/>
      <c r="C66" s="141"/>
      <c r="D66" s="141"/>
      <c r="E66" s="141"/>
      <c r="F66" s="141"/>
      <c r="G66" s="142"/>
    </row>
    <row r="67" spans="1:7" ht="17.100000000000001" customHeight="1" x14ac:dyDescent="0.25">
      <c r="A67" s="140" t="s">
        <v>70</v>
      </c>
      <c r="B67" s="141"/>
      <c r="C67" s="141"/>
      <c r="D67" s="141"/>
      <c r="E67" s="141"/>
      <c r="F67" s="141"/>
      <c r="G67" s="142"/>
    </row>
    <row r="68" spans="1:7" ht="17.100000000000001" customHeight="1" x14ac:dyDescent="0.25">
      <c r="A68" s="140" t="s">
        <v>71</v>
      </c>
      <c r="B68" s="141"/>
      <c r="C68" s="141"/>
      <c r="D68" s="141"/>
      <c r="E68" s="141"/>
      <c r="F68" s="141"/>
      <c r="G68" s="142"/>
    </row>
    <row r="69" spans="1:7" ht="17.100000000000001" customHeight="1" x14ac:dyDescent="0.25">
      <c r="A69" s="140" t="s">
        <v>72</v>
      </c>
      <c r="B69" s="141"/>
      <c r="C69" s="141"/>
      <c r="D69" s="141"/>
      <c r="E69" s="141"/>
      <c r="F69" s="141"/>
      <c r="G69" s="142"/>
    </row>
    <row r="70" spans="1:7" ht="17.100000000000001" customHeight="1" x14ac:dyDescent="0.25">
      <c r="A70" s="140" t="s">
        <v>73</v>
      </c>
      <c r="B70" s="141"/>
      <c r="C70" s="141"/>
      <c r="D70" s="141"/>
      <c r="E70" s="141"/>
      <c r="F70" s="141"/>
      <c r="G70" s="142"/>
    </row>
    <row r="71" spans="1:7" ht="17.100000000000001" customHeight="1" x14ac:dyDescent="0.25">
      <c r="A71" s="140" t="s">
        <v>74</v>
      </c>
      <c r="B71" s="141"/>
      <c r="C71" s="141"/>
      <c r="D71" s="141"/>
      <c r="E71" s="141"/>
      <c r="F71" s="141"/>
      <c r="G71" s="142"/>
    </row>
    <row r="72" spans="1:7" ht="17.100000000000001" customHeight="1" x14ac:dyDescent="0.25">
      <c r="A72" s="146" t="s">
        <v>75</v>
      </c>
      <c r="B72" s="147"/>
      <c r="C72" s="147"/>
      <c r="D72" s="147"/>
      <c r="E72" s="147"/>
      <c r="F72" s="147"/>
      <c r="G72" s="148"/>
    </row>
    <row r="73" spans="1:7" ht="17.100000000000001" customHeight="1" x14ac:dyDescent="0.25">
      <c r="A73" s="140" t="s">
        <v>76</v>
      </c>
      <c r="B73" s="141"/>
      <c r="C73" s="141"/>
      <c r="D73" s="141"/>
      <c r="E73" s="141"/>
      <c r="F73" s="141"/>
      <c r="G73" s="142"/>
    </row>
    <row r="74" spans="1:7" ht="17.100000000000001" customHeight="1" x14ac:dyDescent="0.25">
      <c r="A74" s="140" t="s">
        <v>77</v>
      </c>
      <c r="B74" s="141"/>
      <c r="C74" s="141"/>
      <c r="D74" s="141"/>
      <c r="E74" s="141"/>
      <c r="F74" s="141"/>
      <c r="G74" s="142"/>
    </row>
    <row r="75" spans="1:7" ht="17.100000000000001" customHeight="1" x14ac:dyDescent="0.25">
      <c r="A75" s="140" t="s">
        <v>78</v>
      </c>
      <c r="B75" s="141"/>
      <c r="C75" s="141"/>
      <c r="D75" s="141"/>
      <c r="E75" s="141"/>
      <c r="F75" s="141"/>
      <c r="G75" s="142"/>
    </row>
    <row r="76" spans="1:7" ht="17.100000000000001" customHeight="1" x14ac:dyDescent="0.25">
      <c r="A76" s="140" t="s">
        <v>79</v>
      </c>
      <c r="B76" s="141"/>
      <c r="C76" s="141"/>
      <c r="D76" s="141"/>
      <c r="E76" s="141"/>
      <c r="F76" s="141"/>
      <c r="G76" s="142"/>
    </row>
    <row r="77" spans="1:7" ht="17.100000000000001" customHeight="1" x14ac:dyDescent="0.25">
      <c r="A77" s="140" t="s">
        <v>80</v>
      </c>
      <c r="B77" s="141"/>
      <c r="C77" s="141"/>
      <c r="D77" s="141"/>
      <c r="E77" s="141"/>
      <c r="F77" s="141"/>
      <c r="G77" s="142"/>
    </row>
    <row r="78" spans="1:7" ht="17.100000000000001" customHeight="1" x14ac:dyDescent="0.25">
      <c r="A78" s="140" t="s">
        <v>81</v>
      </c>
      <c r="B78" s="141"/>
      <c r="C78" s="141"/>
      <c r="D78" s="141"/>
      <c r="E78" s="141"/>
      <c r="F78" s="141"/>
      <c r="G78" s="142"/>
    </row>
    <row r="79" spans="1:7" ht="17.100000000000001" customHeight="1" x14ac:dyDescent="0.25">
      <c r="A79" s="155" t="s">
        <v>82</v>
      </c>
      <c r="B79" s="156"/>
      <c r="C79" s="156"/>
      <c r="D79" s="156"/>
      <c r="E79" s="156"/>
      <c r="F79" s="156"/>
      <c r="G79" s="157"/>
    </row>
    <row r="80" spans="1:7" ht="17.100000000000001" customHeight="1" x14ac:dyDescent="0.25">
      <c r="A80" s="140" t="s">
        <v>83</v>
      </c>
      <c r="B80" s="141"/>
      <c r="C80" s="141"/>
      <c r="D80" s="141"/>
      <c r="E80" s="141"/>
      <c r="F80" s="141"/>
      <c r="G80" s="142"/>
    </row>
    <row r="81" spans="1:7" ht="17.100000000000001" customHeight="1" thickBot="1" x14ac:dyDescent="0.3">
      <c r="A81" s="158" t="s">
        <v>84</v>
      </c>
      <c r="B81" s="159"/>
      <c r="C81" s="159"/>
      <c r="D81" s="159"/>
      <c r="E81" s="159"/>
      <c r="F81" s="159"/>
      <c r="G81" s="160"/>
    </row>
  </sheetData>
  <mergeCells count="64">
    <mergeCell ref="A81:G81"/>
    <mergeCell ref="B30:C30"/>
    <mergeCell ref="B31:C31"/>
    <mergeCell ref="B36:C36"/>
    <mergeCell ref="A75:G75"/>
    <mergeCell ref="A76:G76"/>
    <mergeCell ref="A77:G77"/>
    <mergeCell ref="A78:G78"/>
    <mergeCell ref="A79:G79"/>
    <mergeCell ref="A80:G80"/>
    <mergeCell ref="A69:G69"/>
    <mergeCell ref="A70:G70"/>
    <mergeCell ref="A71:G71"/>
    <mergeCell ref="A72:G72"/>
    <mergeCell ref="A73:G73"/>
    <mergeCell ref="A74:G74"/>
    <mergeCell ref="A63:G63"/>
    <mergeCell ref="A64:G64"/>
    <mergeCell ref="A65:G65"/>
    <mergeCell ref="A66:G66"/>
    <mergeCell ref="A67:G67"/>
    <mergeCell ref="A68:G68"/>
    <mergeCell ref="A57:G57"/>
    <mergeCell ref="A58:G58"/>
    <mergeCell ref="A59:G59"/>
    <mergeCell ref="A60:G60"/>
    <mergeCell ref="A61:G61"/>
    <mergeCell ref="A62:G62"/>
    <mergeCell ref="A47:D47"/>
    <mergeCell ref="A52:G52"/>
    <mergeCell ref="A53:G53"/>
    <mergeCell ref="A54:G54"/>
    <mergeCell ref="A55:G55"/>
    <mergeCell ref="A56:G56"/>
    <mergeCell ref="B39:C39"/>
    <mergeCell ref="B40:C40"/>
    <mergeCell ref="B41:C41"/>
    <mergeCell ref="A42:F42"/>
    <mergeCell ref="A43:F43"/>
    <mergeCell ref="A44:F44"/>
    <mergeCell ref="B32:C32"/>
    <mergeCell ref="B33:C33"/>
    <mergeCell ref="B34:C34"/>
    <mergeCell ref="B35:C35"/>
    <mergeCell ref="B37:C37"/>
    <mergeCell ref="B38:C38"/>
    <mergeCell ref="B24:C24"/>
    <mergeCell ref="B25:G25"/>
    <mergeCell ref="B26:C26"/>
    <mergeCell ref="B27:C27"/>
    <mergeCell ref="B28:C28"/>
    <mergeCell ref="B29:C29"/>
    <mergeCell ref="A17:G17"/>
    <mergeCell ref="A18:G18"/>
    <mergeCell ref="A20:G20"/>
    <mergeCell ref="A21:G21"/>
    <mergeCell ref="A22:G22"/>
    <mergeCell ref="A23:G23"/>
    <mergeCell ref="F11:G11"/>
    <mergeCell ref="A13:B15"/>
    <mergeCell ref="C13:E13"/>
    <mergeCell ref="F13:G13"/>
    <mergeCell ref="C14:E15"/>
    <mergeCell ref="F14:G15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DEVIS </vt:lpstr>
      <vt:lpstr>DETAIL</vt:lpstr>
      <vt:lpstr>Devis ok Annulé</vt:lpstr>
      <vt:lpstr>Feuil1</vt:lpstr>
      <vt:lpstr>Devis ok</vt:lpstr>
      <vt:lpstr>'Devis ok'!Zone_d_impression</vt:lpstr>
      <vt:lpstr>'Devis ok Annulé'!Zone_d_impression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ADV2</cp:lastModifiedBy>
  <cp:lastPrinted>2026-02-27T17:42:13Z</cp:lastPrinted>
  <dcterms:created xsi:type="dcterms:W3CDTF">2022-10-05T16:01:13Z</dcterms:created>
  <dcterms:modified xsi:type="dcterms:W3CDTF">2026-02-27T17:55:02Z</dcterms:modified>
</cp:coreProperties>
</file>