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ELECTRICITE\"/>
    </mc:Choice>
  </mc:AlternateContent>
  <xr:revisionPtr revIDLastSave="0" documentId="8_{A1AD708B-2D99-4985-AA72-38A67BE1637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CAP" sheetId="2" r:id="rId1"/>
    <sheet name="dqe assouan" sheetId="5" r:id="rId2"/>
    <sheet name="detail" sheetId="6" r:id="rId3"/>
    <sheet name="devis ok" sheetId="7" r:id="rId4"/>
  </sheets>
  <definedNames>
    <definedName name="_xlnm.Print_Area" localSheetId="2">detail!$A$1:$H$61</definedName>
    <definedName name="_xlnm.Print_Area" localSheetId="3">'devis ok'!$A$1:$H$59</definedName>
    <definedName name="_xlnm.Print_Area" localSheetId="1">'dqe assouan'!$A$1:$H$88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7" l="1"/>
  <c r="F26" i="7"/>
  <c r="F27" i="7"/>
  <c r="F28" i="7"/>
  <c r="F29" i="7"/>
  <c r="F30" i="7"/>
  <c r="F31" i="7"/>
  <c r="F25" i="7"/>
  <c r="F44" i="7"/>
  <c r="F19" i="7"/>
  <c r="H19" i="7" s="1"/>
  <c r="H20" i="7" s="1"/>
  <c r="I39" i="6"/>
  <c r="L23" i="6"/>
  <c r="F39" i="6"/>
  <c r="F41" i="6" s="1"/>
  <c r="L46" i="6"/>
  <c r="F46" i="6" s="1"/>
  <c r="F29" i="6"/>
  <c r="F37" i="7" l="1"/>
  <c r="D52" i="7" s="1"/>
  <c r="F48" i="6"/>
  <c r="D53" i="7" l="1"/>
  <c r="D54" i="7" s="1"/>
  <c r="L25" i="6"/>
  <c r="L26" i="6"/>
  <c r="F28" i="6"/>
  <c r="F27" i="6"/>
  <c r="F26" i="6"/>
  <c r="F25" i="6"/>
  <c r="L24" i="6"/>
  <c r="F24" i="6"/>
  <c r="F23" i="6"/>
  <c r="F18" i="6"/>
  <c r="H18" i="6" s="1"/>
  <c r="H19" i="6" s="1"/>
  <c r="F29" i="5"/>
  <c r="F30" i="5"/>
  <c r="F31" i="5"/>
  <c r="F32" i="5"/>
  <c r="F33" i="5"/>
  <c r="F34" i="5"/>
  <c r="F35" i="5"/>
  <c r="F36" i="5"/>
  <c r="F37" i="5"/>
  <c r="F28" i="5"/>
  <c r="L29" i="5"/>
  <c r="F70" i="5"/>
  <c r="F23" i="5"/>
  <c r="H23" i="5" s="1"/>
  <c r="H24" i="5" s="1"/>
  <c r="F34" i="6" l="1"/>
  <c r="F60" i="5"/>
  <c r="D77" i="5" s="1"/>
  <c r="D50" i="6" l="1"/>
  <c r="D51" i="6" s="1"/>
  <c r="D52" i="6" s="1"/>
  <c r="D78" i="5"/>
  <c r="D79" i="5" s="1"/>
  <c r="F27" i="2"/>
</calcChain>
</file>

<file path=xl/sharedStrings.xml><?xml version="1.0" encoding="utf-8"?>
<sst xmlns="http://schemas.openxmlformats.org/spreadsheetml/2006/main" count="193" uniqueCount="84">
  <si>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</si>
  <si>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</si>
  <si>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</si>
  <si>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</si>
  <si>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</si>
  <si>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</si>
  <si>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</si>
  <si>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</si>
  <si>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</si>
  <si>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</si>
  <si>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</si>
  <si>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</si>
  <si>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</si>
  <si>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</si>
  <si>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</si>
  <si>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</si>
  <si>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</si>
  <si>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</si>
  <si>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</si>
  <si>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</si>
  <si>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</si>
  <si>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</si>
  <si>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</si>
  <si>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</si>
  <si>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</si>
  <si>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</si>
  <si>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</si>
  <si>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</si>
  <si>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</si>
  <si>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</si>
  <si>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</si>
  <si>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</si>
  <si>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</si>
  <si>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</si>
  <si>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</si>
  <si>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</si>
  <si>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</si>
  <si>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</si>
  <si>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</si>
  <si>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t xml:space="preserve">FOURNITURE ET INSTALLATION DE LUMINAIRES </t>
  </si>
  <si>
    <t xml:space="preserve"> - AGENCE BOUAKE</t>
  </si>
  <si>
    <r>
      <rPr>
        <b/>
        <sz val="12"/>
        <color theme="1"/>
        <rFont val="Garamond"/>
        <family val="1"/>
      </rPr>
      <t xml:space="preserve">Délai d'exécution des travaux </t>
    </r>
    <r>
      <rPr>
        <sz val="12"/>
        <color theme="1"/>
        <rFont val="Garamond"/>
        <family val="1"/>
      </rPr>
      <t xml:space="preserve">: </t>
    </r>
  </si>
  <si>
    <t>Nombre d'intervenants : 2</t>
  </si>
  <si>
    <t xml:space="preserve">Demandeur de l'offre : KONE INZA </t>
  </si>
  <si>
    <t xml:space="preserve">Chargé d'affaire : KONE INZA </t>
  </si>
  <si>
    <t>Vis parker n°8</t>
  </si>
  <si>
    <t>Cheville fisher n°8</t>
  </si>
  <si>
    <t xml:space="preserve">Raccordement </t>
  </si>
  <si>
    <t xml:space="preserve">Mise en service </t>
  </si>
  <si>
    <t xml:space="preserve">PRESTATION : FOURNITURE ET RENFORCEMENT DE L'ECLAIRAGE DANS LE JARDIN DU DOMICILE DG </t>
  </si>
  <si>
    <t xml:space="preserve">Service Bénéficiaire (Le site) : DOMICILE DG VILLA AKA </t>
  </si>
  <si>
    <t>TECHNICIEN UNIVELECT: SAY RODRIGUE</t>
  </si>
  <si>
    <t>Boite de derivation plexo 100*100</t>
  </si>
  <si>
    <t xml:space="preserve">Projecteur led exterieur avec pointe de terre RGB verre trasparente IP 65 4500K </t>
  </si>
  <si>
    <t xml:space="preserve">Câble RVFV 3G1,5mm² </t>
  </si>
  <si>
    <t>Tube iro diam 16</t>
  </si>
  <si>
    <t>Gaine annelée diam 16</t>
  </si>
  <si>
    <t>Grillage avertisseur rouge</t>
  </si>
  <si>
    <t>Barrette de domino 10A legrand</t>
  </si>
  <si>
    <t xml:space="preserve">Travaux de maçonnerie : réalisation de 10 points diamants de lageur 20cm et hauteur 15 cm </t>
  </si>
  <si>
    <t xml:space="preserve">Travaux de fouille sur gazon de profondeur 25cm sur 90ml </t>
  </si>
  <si>
    <t xml:space="preserve">Réalisation de points diamants et de fouille 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</si>
  <si>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3 jours</t>
    </r>
  </si>
  <si>
    <t xml:space="preserve">Tirage de câble, pose des projecteurs </t>
  </si>
  <si>
    <t xml:space="preserve">Scotch électricien noir </t>
  </si>
  <si>
    <t xml:space="preserve">PRESTATION : RENFORCEMENT DE L'ECLAIRAGE DANS LE JARDIN DU DOMICILE DG </t>
  </si>
  <si>
    <r>
      <rPr>
        <b/>
        <sz val="12"/>
        <color theme="1"/>
        <rFont val="Garamond"/>
        <family val="1"/>
      </rPr>
      <t>Validité de l'offre</t>
    </r>
    <r>
      <rPr>
        <sz val="12"/>
        <color theme="1"/>
        <rFont val="Garamond"/>
        <family val="1"/>
      </rPr>
      <t xml:space="preserve"> : 01 Mois</t>
    </r>
  </si>
  <si>
    <r>
      <rPr>
        <b/>
        <sz val="12"/>
        <color theme="1"/>
        <rFont val="Garamond"/>
        <family val="1"/>
      </rPr>
      <t>Delai d'éxecution des travaux</t>
    </r>
    <r>
      <rPr>
        <sz val="12"/>
        <color theme="1"/>
        <rFont val="Garamond"/>
        <family val="1"/>
      </rPr>
      <t xml:space="preserve"> : 03 jours</t>
    </r>
  </si>
  <si>
    <t>MISE  EN ŒUVRE</t>
  </si>
  <si>
    <t xml:space="preserve">Accessoire divers de pose </t>
  </si>
  <si>
    <t>Date :07/04/2026</t>
  </si>
  <si>
    <t xml:space="preserve">Projecteur led  IP 65 15 W 4500K </t>
  </si>
  <si>
    <t>Travaux de maçonnerie et de fouille</t>
  </si>
  <si>
    <t xml:space="preserve">OUSMANE 01 01 27 94 81 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</si>
  <si>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</si>
  <si>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t xml:space="preserve">Service Bénéficiaire : DOMICILE DG VILLA AKA </t>
  </si>
  <si>
    <t>Demandeur de l'offre : KOUTON FRANCK</t>
  </si>
  <si>
    <t>Chargé d'affaire :KOUTON FRANCK</t>
  </si>
  <si>
    <t>TECHNICIEN UNIVELECT SAY RODRIGUE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</si>
  <si>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03 Jours</t>
    </r>
  </si>
  <si>
    <t>Un million quatre-vingt-huit mille neuf cent quatre Francs CFA</t>
  </si>
  <si>
    <t xml:space="preserve">PRESTATION : RENFORCEMENT DE L'ECLAIRAGE DANS LE JARDIN </t>
  </si>
  <si>
    <t xml:space="preserve">DU DOMICILE DG </t>
  </si>
  <si>
    <t>DEVIS N°0240/2026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</si>
</sst>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4" borderId="0" xfId="0" applyFont="1" applyFill="1"/>
    <xf numFmtId="0" fontId="2" fillId="4" borderId="0" xfId="0" applyFont="1" applyFill="1"/>
    <xf numFmtId="164" fontId="2" fillId="4" borderId="0" xfId="2" applyNumberFormat="1" applyFont="1" applyFill="1"/>
    <xf numFmtId="165" fontId="2" fillId="4" borderId="0" xfId="2" applyNumberFormat="1" applyFont="1" applyFill="1" applyAlignment="1">
      <alignment horizontal="center" vertical="center"/>
    </xf>
    <xf numFmtId="165" fontId="2" fillId="4" borderId="0" xfId="2" applyNumberFormat="1" applyFont="1" applyFill="1"/>
    <xf numFmtId="0" fontId="2" fillId="4" borderId="0" xfId="0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14" fontId="2" fillId="4" borderId="0" xfId="0" applyNumberFormat="1" applyFont="1" applyFill="1" applyAlignment="1">
      <alignment horizontal="left"/>
    </xf>
    <xf numFmtId="0" fontId="3" fillId="0" borderId="4" xfId="0" applyFont="1" applyBorder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164" fontId="2" fillId="4" borderId="0" xfId="2" applyNumberFormat="1" applyFont="1" applyFill="1" applyAlignment="1">
      <alignment horizontal="left" vertical="center" wrapText="1"/>
    </xf>
    <xf numFmtId="165" fontId="2" fillId="4" borderId="0" xfId="2" applyNumberFormat="1" applyFont="1" applyFill="1" applyAlignment="1">
      <alignment horizontal="left"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/>
    <xf numFmtId="165" fontId="2" fillId="0" borderId="0" xfId="2" applyNumberFormat="1" applyFont="1" applyFill="1" applyAlignment="1"/>
    <xf numFmtId="165" fontId="2" fillId="0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0" xfId="2" applyNumberFormat="1" applyFont="1" applyFill="1" applyAlignment="1">
      <alignment horizontal="left" vertical="center"/>
    </xf>
    <xf numFmtId="165" fontId="2" fillId="0" borderId="0" xfId="2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41" fontId="2" fillId="0" borderId="0" xfId="3" applyFont="1" applyAlignment="1">
      <alignment horizontal="center" vertical="center"/>
    </xf>
    <xf numFmtId="41" fontId="2" fillId="0" borderId="0" xfId="3" applyFont="1" applyFill="1" applyAlignment="1">
      <alignment horizontal="center" vertical="center"/>
    </xf>
    <xf numFmtId="41" fontId="2" fillId="0" borderId="0" xfId="3" applyFont="1" applyFill="1" applyAlignment="1">
      <alignment horizontal="left" vertical="center"/>
    </xf>
    <xf numFmtId="41" fontId="2" fillId="0" borderId="0" xfId="3" applyFont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13" xfId="2" applyNumberFormat="1" applyFont="1" applyBorder="1" applyAlignment="1">
      <alignment vertical="center" wrapText="1"/>
    </xf>
    <xf numFmtId="164" fontId="2" fillId="0" borderId="3" xfId="2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/>
    </xf>
    <xf numFmtId="164" fontId="2" fillId="0" borderId="4" xfId="2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2" xfId="2" applyNumberFormat="1" applyFont="1" applyBorder="1" applyAlignment="1">
      <alignment vertical="center" wrapText="1"/>
    </xf>
    <xf numFmtId="164" fontId="2" fillId="0" borderId="5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41" fontId="2" fillId="0" borderId="1" xfId="3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4" xfId="2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41" fontId="3" fillId="5" borderId="0" xfId="0" applyNumberFormat="1" applyFont="1" applyFill="1" applyAlignment="1">
      <alignment horizontal="center" vertical="center"/>
    </xf>
    <xf numFmtId="0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0" xfId="2" applyNumberFormat="1" applyFont="1" applyBorder="1"/>
  </cellXfs>
  <cellStyles count="4">
    <cellStyle name="Milliers" xfId="2" builtinId="3"/>
    <cellStyle name="Milliers [0]" xfId="3" builtinId="6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9</xdr:row>
      <xdr:rowOff>38100</xdr:rowOff>
    </xdr:from>
    <xdr:to>
      <xdr:col>7</xdr:col>
      <xdr:colOff>476250</xdr:colOff>
      <xdr:row>16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6276975" y="1885950"/>
          <a:ext cx="2628900" cy="1485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631824</xdr:colOff>
      <xdr:row>4</xdr:row>
      <xdr:rowOff>3175</xdr:rowOff>
    </xdr:from>
    <xdr:to>
      <xdr:col>6</xdr:col>
      <xdr:colOff>193674</xdr:colOff>
      <xdr:row>11</xdr:row>
      <xdr:rowOff>53974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54BBA631-24A7-43B3-94C8-4DB704516B67}"/>
            </a:ext>
          </a:extLst>
        </xdr:cNvPr>
        <xdr:cNvSpPr/>
      </xdr:nvSpPr>
      <xdr:spPr>
        <a:xfrm>
          <a:off x="6613524" y="841375"/>
          <a:ext cx="2390775" cy="15176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322263</xdr:colOff>
      <xdr:row>3</xdr:row>
      <xdr:rowOff>15875</xdr:rowOff>
    </xdr:from>
    <xdr:to>
      <xdr:col>7</xdr:col>
      <xdr:colOff>555625</xdr:colOff>
      <xdr:row>11</xdr:row>
      <xdr:rowOff>127000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246037E1-FD38-4BEE-B5AF-0DA57A44570E}"/>
            </a:ext>
          </a:extLst>
        </xdr:cNvPr>
        <xdr:cNvSpPr/>
      </xdr:nvSpPr>
      <xdr:spPr>
        <a:xfrm>
          <a:off x="6100763" y="635000"/>
          <a:ext cx="2725737" cy="17621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F27"/>
  <sheetViews>
    <sheetView workbookViewId="0">
      <selection activeCell="B22" sqref="B22"/>
    </sheetView>
  </sheetViews>
  <sheetFormatPr baseColWidth="10" defaultRowHeight="15.95" customHeight="1" x14ac:dyDescent="0.25"/>
  <cols>
    <col min="1" max="1" width="9.140625" style="35" customWidth="1"/>
    <col min="2" max="2" width="61.5703125" style="35" customWidth="1"/>
    <col min="3" max="3" width="7.7109375" style="35" customWidth="1"/>
    <col min="4" max="4" width="8.28515625" style="35" customWidth="1"/>
    <col min="5" max="5" width="15" style="35" customWidth="1"/>
    <col min="6" max="6" width="16.85546875" style="35" customWidth="1"/>
    <col min="7" max="256" width="11.42578125" style="35"/>
    <col min="257" max="257" width="9.140625" style="35" customWidth="1"/>
    <col min="258" max="258" width="59.85546875" style="35" customWidth="1"/>
    <col min="259" max="259" width="6.5703125" style="35" customWidth="1"/>
    <col min="260" max="260" width="11" style="35" customWidth="1"/>
    <col min="261" max="261" width="13.5703125" style="35" customWidth="1"/>
    <col min="262" max="262" width="16.85546875" style="35" customWidth="1"/>
    <col min="263" max="512" width="11.42578125" style="35"/>
    <col min="513" max="513" width="9.140625" style="35" customWidth="1"/>
    <col min="514" max="514" width="59.85546875" style="35" customWidth="1"/>
    <col min="515" max="515" width="6.5703125" style="35" customWidth="1"/>
    <col min="516" max="516" width="11" style="35" customWidth="1"/>
    <col min="517" max="517" width="13.5703125" style="35" customWidth="1"/>
    <col min="518" max="518" width="16.85546875" style="35" customWidth="1"/>
    <col min="519" max="768" width="11.42578125" style="35"/>
    <col min="769" max="769" width="9.140625" style="35" customWidth="1"/>
    <col min="770" max="770" width="59.85546875" style="35" customWidth="1"/>
    <col min="771" max="771" width="6.5703125" style="35" customWidth="1"/>
    <col min="772" max="772" width="11" style="35" customWidth="1"/>
    <col min="773" max="773" width="13.5703125" style="35" customWidth="1"/>
    <col min="774" max="774" width="16.85546875" style="35" customWidth="1"/>
    <col min="775" max="1024" width="11.42578125" style="35"/>
    <col min="1025" max="1025" width="9.140625" style="35" customWidth="1"/>
    <col min="1026" max="1026" width="59.85546875" style="35" customWidth="1"/>
    <col min="1027" max="1027" width="6.5703125" style="35" customWidth="1"/>
    <col min="1028" max="1028" width="11" style="35" customWidth="1"/>
    <col min="1029" max="1029" width="13.5703125" style="35" customWidth="1"/>
    <col min="1030" max="1030" width="16.85546875" style="35" customWidth="1"/>
    <col min="1031" max="1280" width="11.42578125" style="35"/>
    <col min="1281" max="1281" width="9.140625" style="35" customWidth="1"/>
    <col min="1282" max="1282" width="59.85546875" style="35" customWidth="1"/>
    <col min="1283" max="1283" width="6.5703125" style="35" customWidth="1"/>
    <col min="1284" max="1284" width="11" style="35" customWidth="1"/>
    <col min="1285" max="1285" width="13.5703125" style="35" customWidth="1"/>
    <col min="1286" max="1286" width="16.85546875" style="35" customWidth="1"/>
    <col min="1287" max="1536" width="11.42578125" style="35"/>
    <col min="1537" max="1537" width="9.140625" style="35" customWidth="1"/>
    <col min="1538" max="1538" width="59.85546875" style="35" customWidth="1"/>
    <col min="1539" max="1539" width="6.5703125" style="35" customWidth="1"/>
    <col min="1540" max="1540" width="11" style="35" customWidth="1"/>
    <col min="1541" max="1541" width="13.5703125" style="35" customWidth="1"/>
    <col min="1542" max="1542" width="16.85546875" style="35" customWidth="1"/>
    <col min="1543" max="1792" width="11.42578125" style="35"/>
    <col min="1793" max="1793" width="9.140625" style="35" customWidth="1"/>
    <col min="1794" max="1794" width="59.85546875" style="35" customWidth="1"/>
    <col min="1795" max="1795" width="6.5703125" style="35" customWidth="1"/>
    <col min="1796" max="1796" width="11" style="35" customWidth="1"/>
    <col min="1797" max="1797" width="13.5703125" style="35" customWidth="1"/>
    <col min="1798" max="1798" width="16.85546875" style="35" customWidth="1"/>
    <col min="1799" max="2048" width="11.42578125" style="35"/>
    <col min="2049" max="2049" width="9.140625" style="35" customWidth="1"/>
    <col min="2050" max="2050" width="59.85546875" style="35" customWidth="1"/>
    <col min="2051" max="2051" width="6.5703125" style="35" customWidth="1"/>
    <col min="2052" max="2052" width="11" style="35" customWidth="1"/>
    <col min="2053" max="2053" width="13.5703125" style="35" customWidth="1"/>
    <col min="2054" max="2054" width="16.85546875" style="35" customWidth="1"/>
    <col min="2055" max="2304" width="11.42578125" style="35"/>
    <col min="2305" max="2305" width="9.140625" style="35" customWidth="1"/>
    <col min="2306" max="2306" width="59.85546875" style="35" customWidth="1"/>
    <col min="2307" max="2307" width="6.5703125" style="35" customWidth="1"/>
    <col min="2308" max="2308" width="11" style="35" customWidth="1"/>
    <col min="2309" max="2309" width="13.5703125" style="35" customWidth="1"/>
    <col min="2310" max="2310" width="16.85546875" style="35" customWidth="1"/>
    <col min="2311" max="2560" width="11.42578125" style="35"/>
    <col min="2561" max="2561" width="9.140625" style="35" customWidth="1"/>
    <col min="2562" max="2562" width="59.85546875" style="35" customWidth="1"/>
    <col min="2563" max="2563" width="6.5703125" style="35" customWidth="1"/>
    <col min="2564" max="2564" width="11" style="35" customWidth="1"/>
    <col min="2565" max="2565" width="13.5703125" style="35" customWidth="1"/>
    <col min="2566" max="2566" width="16.85546875" style="35" customWidth="1"/>
    <col min="2567" max="2816" width="11.42578125" style="35"/>
    <col min="2817" max="2817" width="9.140625" style="35" customWidth="1"/>
    <col min="2818" max="2818" width="59.85546875" style="35" customWidth="1"/>
    <col min="2819" max="2819" width="6.5703125" style="35" customWidth="1"/>
    <col min="2820" max="2820" width="11" style="35" customWidth="1"/>
    <col min="2821" max="2821" width="13.5703125" style="35" customWidth="1"/>
    <col min="2822" max="2822" width="16.85546875" style="35" customWidth="1"/>
    <col min="2823" max="3072" width="11.42578125" style="35"/>
    <col min="3073" max="3073" width="9.140625" style="35" customWidth="1"/>
    <col min="3074" max="3074" width="59.85546875" style="35" customWidth="1"/>
    <col min="3075" max="3075" width="6.5703125" style="35" customWidth="1"/>
    <col min="3076" max="3076" width="11" style="35" customWidth="1"/>
    <col min="3077" max="3077" width="13.5703125" style="35" customWidth="1"/>
    <col min="3078" max="3078" width="16.85546875" style="35" customWidth="1"/>
    <col min="3079" max="3328" width="11.42578125" style="35"/>
    <col min="3329" max="3329" width="9.140625" style="35" customWidth="1"/>
    <col min="3330" max="3330" width="59.85546875" style="35" customWidth="1"/>
    <col min="3331" max="3331" width="6.5703125" style="35" customWidth="1"/>
    <col min="3332" max="3332" width="11" style="35" customWidth="1"/>
    <col min="3333" max="3333" width="13.5703125" style="35" customWidth="1"/>
    <col min="3334" max="3334" width="16.85546875" style="35" customWidth="1"/>
    <col min="3335" max="3584" width="11.42578125" style="35"/>
    <col min="3585" max="3585" width="9.140625" style="35" customWidth="1"/>
    <col min="3586" max="3586" width="59.85546875" style="35" customWidth="1"/>
    <col min="3587" max="3587" width="6.5703125" style="35" customWidth="1"/>
    <col min="3588" max="3588" width="11" style="35" customWidth="1"/>
    <col min="3589" max="3589" width="13.5703125" style="35" customWidth="1"/>
    <col min="3590" max="3590" width="16.85546875" style="35" customWidth="1"/>
    <col min="3591" max="3840" width="11.42578125" style="35"/>
    <col min="3841" max="3841" width="9.140625" style="35" customWidth="1"/>
    <col min="3842" max="3842" width="59.85546875" style="35" customWidth="1"/>
    <col min="3843" max="3843" width="6.5703125" style="35" customWidth="1"/>
    <col min="3844" max="3844" width="11" style="35" customWidth="1"/>
    <col min="3845" max="3845" width="13.5703125" style="35" customWidth="1"/>
    <col min="3846" max="3846" width="16.85546875" style="35" customWidth="1"/>
    <col min="3847" max="4096" width="11.42578125" style="35"/>
    <col min="4097" max="4097" width="9.140625" style="35" customWidth="1"/>
    <col min="4098" max="4098" width="59.85546875" style="35" customWidth="1"/>
    <col min="4099" max="4099" width="6.5703125" style="35" customWidth="1"/>
    <col min="4100" max="4100" width="11" style="35" customWidth="1"/>
    <col min="4101" max="4101" width="13.5703125" style="35" customWidth="1"/>
    <col min="4102" max="4102" width="16.85546875" style="35" customWidth="1"/>
    <col min="4103" max="4352" width="11.42578125" style="35"/>
    <col min="4353" max="4353" width="9.140625" style="35" customWidth="1"/>
    <col min="4354" max="4354" width="59.85546875" style="35" customWidth="1"/>
    <col min="4355" max="4355" width="6.5703125" style="35" customWidth="1"/>
    <col min="4356" max="4356" width="11" style="35" customWidth="1"/>
    <col min="4357" max="4357" width="13.5703125" style="35" customWidth="1"/>
    <col min="4358" max="4358" width="16.85546875" style="35" customWidth="1"/>
    <col min="4359" max="4608" width="11.42578125" style="35"/>
    <col min="4609" max="4609" width="9.140625" style="35" customWidth="1"/>
    <col min="4610" max="4610" width="59.85546875" style="35" customWidth="1"/>
    <col min="4611" max="4611" width="6.5703125" style="35" customWidth="1"/>
    <col min="4612" max="4612" width="11" style="35" customWidth="1"/>
    <col min="4613" max="4613" width="13.5703125" style="35" customWidth="1"/>
    <col min="4614" max="4614" width="16.85546875" style="35" customWidth="1"/>
    <col min="4615" max="4864" width="11.42578125" style="35"/>
    <col min="4865" max="4865" width="9.140625" style="35" customWidth="1"/>
    <col min="4866" max="4866" width="59.85546875" style="35" customWidth="1"/>
    <col min="4867" max="4867" width="6.5703125" style="35" customWidth="1"/>
    <col min="4868" max="4868" width="11" style="35" customWidth="1"/>
    <col min="4869" max="4869" width="13.5703125" style="35" customWidth="1"/>
    <col min="4870" max="4870" width="16.85546875" style="35" customWidth="1"/>
    <col min="4871" max="5120" width="11.42578125" style="35"/>
    <col min="5121" max="5121" width="9.140625" style="35" customWidth="1"/>
    <col min="5122" max="5122" width="59.85546875" style="35" customWidth="1"/>
    <col min="5123" max="5123" width="6.5703125" style="35" customWidth="1"/>
    <col min="5124" max="5124" width="11" style="35" customWidth="1"/>
    <col min="5125" max="5125" width="13.5703125" style="35" customWidth="1"/>
    <col min="5126" max="5126" width="16.85546875" style="35" customWidth="1"/>
    <col min="5127" max="5376" width="11.42578125" style="35"/>
    <col min="5377" max="5377" width="9.140625" style="35" customWidth="1"/>
    <col min="5378" max="5378" width="59.85546875" style="35" customWidth="1"/>
    <col min="5379" max="5379" width="6.5703125" style="35" customWidth="1"/>
    <col min="5380" max="5380" width="11" style="35" customWidth="1"/>
    <col min="5381" max="5381" width="13.5703125" style="35" customWidth="1"/>
    <col min="5382" max="5382" width="16.85546875" style="35" customWidth="1"/>
    <col min="5383" max="5632" width="11.42578125" style="35"/>
    <col min="5633" max="5633" width="9.140625" style="35" customWidth="1"/>
    <col min="5634" max="5634" width="59.85546875" style="35" customWidth="1"/>
    <col min="5635" max="5635" width="6.5703125" style="35" customWidth="1"/>
    <col min="5636" max="5636" width="11" style="35" customWidth="1"/>
    <col min="5637" max="5637" width="13.5703125" style="35" customWidth="1"/>
    <col min="5638" max="5638" width="16.85546875" style="35" customWidth="1"/>
    <col min="5639" max="5888" width="11.42578125" style="35"/>
    <col min="5889" max="5889" width="9.140625" style="35" customWidth="1"/>
    <col min="5890" max="5890" width="59.85546875" style="35" customWidth="1"/>
    <col min="5891" max="5891" width="6.5703125" style="35" customWidth="1"/>
    <col min="5892" max="5892" width="11" style="35" customWidth="1"/>
    <col min="5893" max="5893" width="13.5703125" style="35" customWidth="1"/>
    <col min="5894" max="5894" width="16.85546875" style="35" customWidth="1"/>
    <col min="5895" max="6144" width="11.42578125" style="35"/>
    <col min="6145" max="6145" width="9.140625" style="35" customWidth="1"/>
    <col min="6146" max="6146" width="59.85546875" style="35" customWidth="1"/>
    <col min="6147" max="6147" width="6.5703125" style="35" customWidth="1"/>
    <col min="6148" max="6148" width="11" style="35" customWidth="1"/>
    <col min="6149" max="6149" width="13.5703125" style="35" customWidth="1"/>
    <col min="6150" max="6150" width="16.85546875" style="35" customWidth="1"/>
    <col min="6151" max="6400" width="11.42578125" style="35"/>
    <col min="6401" max="6401" width="9.140625" style="35" customWidth="1"/>
    <col min="6402" max="6402" width="59.85546875" style="35" customWidth="1"/>
    <col min="6403" max="6403" width="6.5703125" style="35" customWidth="1"/>
    <col min="6404" max="6404" width="11" style="35" customWidth="1"/>
    <col min="6405" max="6405" width="13.5703125" style="35" customWidth="1"/>
    <col min="6406" max="6406" width="16.85546875" style="35" customWidth="1"/>
    <col min="6407" max="6656" width="11.42578125" style="35"/>
    <col min="6657" max="6657" width="9.140625" style="35" customWidth="1"/>
    <col min="6658" max="6658" width="59.85546875" style="35" customWidth="1"/>
    <col min="6659" max="6659" width="6.5703125" style="35" customWidth="1"/>
    <col min="6660" max="6660" width="11" style="35" customWidth="1"/>
    <col min="6661" max="6661" width="13.5703125" style="35" customWidth="1"/>
    <col min="6662" max="6662" width="16.85546875" style="35" customWidth="1"/>
    <col min="6663" max="6912" width="11.42578125" style="35"/>
    <col min="6913" max="6913" width="9.140625" style="35" customWidth="1"/>
    <col min="6914" max="6914" width="59.85546875" style="35" customWidth="1"/>
    <col min="6915" max="6915" width="6.5703125" style="35" customWidth="1"/>
    <col min="6916" max="6916" width="11" style="35" customWidth="1"/>
    <col min="6917" max="6917" width="13.5703125" style="35" customWidth="1"/>
    <col min="6918" max="6918" width="16.85546875" style="35" customWidth="1"/>
    <col min="6919" max="7168" width="11.42578125" style="35"/>
    <col min="7169" max="7169" width="9.140625" style="35" customWidth="1"/>
    <col min="7170" max="7170" width="59.85546875" style="35" customWidth="1"/>
    <col min="7171" max="7171" width="6.5703125" style="35" customWidth="1"/>
    <col min="7172" max="7172" width="11" style="35" customWidth="1"/>
    <col min="7173" max="7173" width="13.5703125" style="35" customWidth="1"/>
    <col min="7174" max="7174" width="16.85546875" style="35" customWidth="1"/>
    <col min="7175" max="7424" width="11.42578125" style="35"/>
    <col min="7425" max="7425" width="9.140625" style="35" customWidth="1"/>
    <col min="7426" max="7426" width="59.85546875" style="35" customWidth="1"/>
    <col min="7427" max="7427" width="6.5703125" style="35" customWidth="1"/>
    <col min="7428" max="7428" width="11" style="35" customWidth="1"/>
    <col min="7429" max="7429" width="13.5703125" style="35" customWidth="1"/>
    <col min="7430" max="7430" width="16.85546875" style="35" customWidth="1"/>
    <col min="7431" max="7680" width="11.42578125" style="35"/>
    <col min="7681" max="7681" width="9.140625" style="35" customWidth="1"/>
    <col min="7682" max="7682" width="59.85546875" style="35" customWidth="1"/>
    <col min="7683" max="7683" width="6.5703125" style="35" customWidth="1"/>
    <col min="7684" max="7684" width="11" style="35" customWidth="1"/>
    <col min="7685" max="7685" width="13.5703125" style="35" customWidth="1"/>
    <col min="7686" max="7686" width="16.85546875" style="35" customWidth="1"/>
    <col min="7687" max="7936" width="11.42578125" style="35"/>
    <col min="7937" max="7937" width="9.140625" style="35" customWidth="1"/>
    <col min="7938" max="7938" width="59.85546875" style="35" customWidth="1"/>
    <col min="7939" max="7939" width="6.5703125" style="35" customWidth="1"/>
    <col min="7940" max="7940" width="11" style="35" customWidth="1"/>
    <col min="7941" max="7941" width="13.5703125" style="35" customWidth="1"/>
    <col min="7942" max="7942" width="16.85546875" style="35" customWidth="1"/>
    <col min="7943" max="8192" width="11.42578125" style="35"/>
    <col min="8193" max="8193" width="9.140625" style="35" customWidth="1"/>
    <col min="8194" max="8194" width="59.85546875" style="35" customWidth="1"/>
    <col min="8195" max="8195" width="6.5703125" style="35" customWidth="1"/>
    <col min="8196" max="8196" width="11" style="35" customWidth="1"/>
    <col min="8197" max="8197" width="13.5703125" style="35" customWidth="1"/>
    <col min="8198" max="8198" width="16.85546875" style="35" customWidth="1"/>
    <col min="8199" max="8448" width="11.42578125" style="35"/>
    <col min="8449" max="8449" width="9.140625" style="35" customWidth="1"/>
    <col min="8450" max="8450" width="59.85546875" style="35" customWidth="1"/>
    <col min="8451" max="8451" width="6.5703125" style="35" customWidth="1"/>
    <col min="8452" max="8452" width="11" style="35" customWidth="1"/>
    <col min="8453" max="8453" width="13.5703125" style="35" customWidth="1"/>
    <col min="8454" max="8454" width="16.85546875" style="35" customWidth="1"/>
    <col min="8455" max="8704" width="11.42578125" style="35"/>
    <col min="8705" max="8705" width="9.140625" style="35" customWidth="1"/>
    <col min="8706" max="8706" width="59.85546875" style="35" customWidth="1"/>
    <col min="8707" max="8707" width="6.5703125" style="35" customWidth="1"/>
    <col min="8708" max="8708" width="11" style="35" customWidth="1"/>
    <col min="8709" max="8709" width="13.5703125" style="35" customWidth="1"/>
    <col min="8710" max="8710" width="16.85546875" style="35" customWidth="1"/>
    <col min="8711" max="8960" width="11.42578125" style="35"/>
    <col min="8961" max="8961" width="9.140625" style="35" customWidth="1"/>
    <col min="8962" max="8962" width="59.85546875" style="35" customWidth="1"/>
    <col min="8963" max="8963" width="6.5703125" style="35" customWidth="1"/>
    <col min="8964" max="8964" width="11" style="35" customWidth="1"/>
    <col min="8965" max="8965" width="13.5703125" style="35" customWidth="1"/>
    <col min="8966" max="8966" width="16.85546875" style="35" customWidth="1"/>
    <col min="8967" max="9216" width="11.42578125" style="35"/>
    <col min="9217" max="9217" width="9.140625" style="35" customWidth="1"/>
    <col min="9218" max="9218" width="59.85546875" style="35" customWidth="1"/>
    <col min="9219" max="9219" width="6.5703125" style="35" customWidth="1"/>
    <col min="9220" max="9220" width="11" style="35" customWidth="1"/>
    <col min="9221" max="9221" width="13.5703125" style="35" customWidth="1"/>
    <col min="9222" max="9222" width="16.85546875" style="35" customWidth="1"/>
    <col min="9223" max="9472" width="11.42578125" style="35"/>
    <col min="9473" max="9473" width="9.140625" style="35" customWidth="1"/>
    <col min="9474" max="9474" width="59.85546875" style="35" customWidth="1"/>
    <col min="9475" max="9475" width="6.5703125" style="35" customWidth="1"/>
    <col min="9476" max="9476" width="11" style="35" customWidth="1"/>
    <col min="9477" max="9477" width="13.5703125" style="35" customWidth="1"/>
    <col min="9478" max="9478" width="16.85546875" style="35" customWidth="1"/>
    <col min="9479" max="9728" width="11.42578125" style="35"/>
    <col min="9729" max="9729" width="9.140625" style="35" customWidth="1"/>
    <col min="9730" max="9730" width="59.85546875" style="35" customWidth="1"/>
    <col min="9731" max="9731" width="6.5703125" style="35" customWidth="1"/>
    <col min="9732" max="9732" width="11" style="35" customWidth="1"/>
    <col min="9733" max="9733" width="13.5703125" style="35" customWidth="1"/>
    <col min="9734" max="9734" width="16.85546875" style="35" customWidth="1"/>
    <col min="9735" max="9984" width="11.42578125" style="35"/>
    <col min="9985" max="9985" width="9.140625" style="35" customWidth="1"/>
    <col min="9986" max="9986" width="59.85546875" style="35" customWidth="1"/>
    <col min="9987" max="9987" width="6.5703125" style="35" customWidth="1"/>
    <col min="9988" max="9988" width="11" style="35" customWidth="1"/>
    <col min="9989" max="9989" width="13.5703125" style="35" customWidth="1"/>
    <col min="9990" max="9990" width="16.85546875" style="35" customWidth="1"/>
    <col min="9991" max="10240" width="11.42578125" style="35"/>
    <col min="10241" max="10241" width="9.140625" style="35" customWidth="1"/>
    <col min="10242" max="10242" width="59.85546875" style="35" customWidth="1"/>
    <col min="10243" max="10243" width="6.5703125" style="35" customWidth="1"/>
    <col min="10244" max="10244" width="11" style="35" customWidth="1"/>
    <col min="10245" max="10245" width="13.5703125" style="35" customWidth="1"/>
    <col min="10246" max="10246" width="16.85546875" style="35" customWidth="1"/>
    <col min="10247" max="10496" width="11.42578125" style="35"/>
    <col min="10497" max="10497" width="9.140625" style="35" customWidth="1"/>
    <col min="10498" max="10498" width="59.85546875" style="35" customWidth="1"/>
    <col min="10499" max="10499" width="6.5703125" style="35" customWidth="1"/>
    <col min="10500" max="10500" width="11" style="35" customWidth="1"/>
    <col min="10501" max="10501" width="13.5703125" style="35" customWidth="1"/>
    <col min="10502" max="10502" width="16.85546875" style="35" customWidth="1"/>
    <col min="10503" max="10752" width="11.42578125" style="35"/>
    <col min="10753" max="10753" width="9.140625" style="35" customWidth="1"/>
    <col min="10754" max="10754" width="59.85546875" style="35" customWidth="1"/>
    <col min="10755" max="10755" width="6.5703125" style="35" customWidth="1"/>
    <col min="10756" max="10756" width="11" style="35" customWidth="1"/>
    <col min="10757" max="10757" width="13.5703125" style="35" customWidth="1"/>
    <col min="10758" max="10758" width="16.85546875" style="35" customWidth="1"/>
    <col min="10759" max="11008" width="11.42578125" style="35"/>
    <col min="11009" max="11009" width="9.140625" style="35" customWidth="1"/>
    <col min="11010" max="11010" width="59.85546875" style="35" customWidth="1"/>
    <col min="11011" max="11011" width="6.5703125" style="35" customWidth="1"/>
    <col min="11012" max="11012" width="11" style="35" customWidth="1"/>
    <col min="11013" max="11013" width="13.5703125" style="35" customWidth="1"/>
    <col min="11014" max="11014" width="16.85546875" style="35" customWidth="1"/>
    <col min="11015" max="11264" width="11.42578125" style="35"/>
    <col min="11265" max="11265" width="9.140625" style="35" customWidth="1"/>
    <col min="11266" max="11266" width="59.85546875" style="35" customWidth="1"/>
    <col min="11267" max="11267" width="6.5703125" style="35" customWidth="1"/>
    <col min="11268" max="11268" width="11" style="35" customWidth="1"/>
    <col min="11269" max="11269" width="13.5703125" style="35" customWidth="1"/>
    <col min="11270" max="11270" width="16.85546875" style="35" customWidth="1"/>
    <col min="11271" max="11520" width="11.42578125" style="35"/>
    <col min="11521" max="11521" width="9.140625" style="35" customWidth="1"/>
    <col min="11522" max="11522" width="59.85546875" style="35" customWidth="1"/>
    <col min="11523" max="11523" width="6.5703125" style="35" customWidth="1"/>
    <col min="11524" max="11524" width="11" style="35" customWidth="1"/>
    <col min="11525" max="11525" width="13.5703125" style="35" customWidth="1"/>
    <col min="11526" max="11526" width="16.85546875" style="35" customWidth="1"/>
    <col min="11527" max="11776" width="11.42578125" style="35"/>
    <col min="11777" max="11777" width="9.140625" style="35" customWidth="1"/>
    <col min="11778" max="11778" width="59.85546875" style="35" customWidth="1"/>
    <col min="11779" max="11779" width="6.5703125" style="35" customWidth="1"/>
    <col min="11780" max="11780" width="11" style="35" customWidth="1"/>
    <col min="11781" max="11781" width="13.5703125" style="35" customWidth="1"/>
    <col min="11782" max="11782" width="16.85546875" style="35" customWidth="1"/>
    <col min="11783" max="12032" width="11.42578125" style="35"/>
    <col min="12033" max="12033" width="9.140625" style="35" customWidth="1"/>
    <col min="12034" max="12034" width="59.85546875" style="35" customWidth="1"/>
    <col min="12035" max="12035" width="6.5703125" style="35" customWidth="1"/>
    <col min="12036" max="12036" width="11" style="35" customWidth="1"/>
    <col min="12037" max="12037" width="13.5703125" style="35" customWidth="1"/>
    <col min="12038" max="12038" width="16.85546875" style="35" customWidth="1"/>
    <col min="12039" max="12288" width="11.42578125" style="35"/>
    <col min="12289" max="12289" width="9.140625" style="35" customWidth="1"/>
    <col min="12290" max="12290" width="59.85546875" style="35" customWidth="1"/>
    <col min="12291" max="12291" width="6.5703125" style="35" customWidth="1"/>
    <col min="12292" max="12292" width="11" style="35" customWidth="1"/>
    <col min="12293" max="12293" width="13.5703125" style="35" customWidth="1"/>
    <col min="12294" max="12294" width="16.85546875" style="35" customWidth="1"/>
    <col min="12295" max="12544" width="11.42578125" style="35"/>
    <col min="12545" max="12545" width="9.140625" style="35" customWidth="1"/>
    <col min="12546" max="12546" width="59.85546875" style="35" customWidth="1"/>
    <col min="12547" max="12547" width="6.5703125" style="35" customWidth="1"/>
    <col min="12548" max="12548" width="11" style="35" customWidth="1"/>
    <col min="12549" max="12549" width="13.5703125" style="35" customWidth="1"/>
    <col min="12550" max="12550" width="16.85546875" style="35" customWidth="1"/>
    <col min="12551" max="12800" width="11.42578125" style="35"/>
    <col min="12801" max="12801" width="9.140625" style="35" customWidth="1"/>
    <col min="12802" max="12802" width="59.85546875" style="35" customWidth="1"/>
    <col min="12803" max="12803" width="6.5703125" style="35" customWidth="1"/>
    <col min="12804" max="12804" width="11" style="35" customWidth="1"/>
    <col min="12805" max="12805" width="13.5703125" style="35" customWidth="1"/>
    <col min="12806" max="12806" width="16.85546875" style="35" customWidth="1"/>
    <col min="12807" max="13056" width="11.42578125" style="35"/>
    <col min="13057" max="13057" width="9.140625" style="35" customWidth="1"/>
    <col min="13058" max="13058" width="59.85546875" style="35" customWidth="1"/>
    <col min="13059" max="13059" width="6.5703125" style="35" customWidth="1"/>
    <col min="13060" max="13060" width="11" style="35" customWidth="1"/>
    <col min="13061" max="13061" width="13.5703125" style="35" customWidth="1"/>
    <col min="13062" max="13062" width="16.85546875" style="35" customWidth="1"/>
    <col min="13063" max="13312" width="11.42578125" style="35"/>
    <col min="13313" max="13313" width="9.140625" style="35" customWidth="1"/>
    <col min="13314" max="13314" width="59.85546875" style="35" customWidth="1"/>
    <col min="13315" max="13315" width="6.5703125" style="35" customWidth="1"/>
    <col min="13316" max="13316" width="11" style="35" customWidth="1"/>
    <col min="13317" max="13317" width="13.5703125" style="35" customWidth="1"/>
    <col min="13318" max="13318" width="16.85546875" style="35" customWidth="1"/>
    <col min="13319" max="13568" width="11.42578125" style="35"/>
    <col min="13569" max="13569" width="9.140625" style="35" customWidth="1"/>
    <col min="13570" max="13570" width="59.85546875" style="35" customWidth="1"/>
    <col min="13571" max="13571" width="6.5703125" style="35" customWidth="1"/>
    <col min="13572" max="13572" width="11" style="35" customWidth="1"/>
    <col min="13573" max="13573" width="13.5703125" style="35" customWidth="1"/>
    <col min="13574" max="13574" width="16.85546875" style="35" customWidth="1"/>
    <col min="13575" max="13824" width="11.42578125" style="35"/>
    <col min="13825" max="13825" width="9.140625" style="35" customWidth="1"/>
    <col min="13826" max="13826" width="59.85546875" style="35" customWidth="1"/>
    <col min="13827" max="13827" width="6.5703125" style="35" customWidth="1"/>
    <col min="13828" max="13828" width="11" style="35" customWidth="1"/>
    <col min="13829" max="13829" width="13.5703125" style="35" customWidth="1"/>
    <col min="13830" max="13830" width="16.85546875" style="35" customWidth="1"/>
    <col min="13831" max="14080" width="11.42578125" style="35"/>
    <col min="14081" max="14081" width="9.140625" style="35" customWidth="1"/>
    <col min="14082" max="14082" width="59.85546875" style="35" customWidth="1"/>
    <col min="14083" max="14083" width="6.5703125" style="35" customWidth="1"/>
    <col min="14084" max="14084" width="11" style="35" customWidth="1"/>
    <col min="14085" max="14085" width="13.5703125" style="35" customWidth="1"/>
    <col min="14086" max="14086" width="16.85546875" style="35" customWidth="1"/>
    <col min="14087" max="14336" width="11.42578125" style="35"/>
    <col min="14337" max="14337" width="9.140625" style="35" customWidth="1"/>
    <col min="14338" max="14338" width="59.85546875" style="35" customWidth="1"/>
    <col min="14339" max="14339" width="6.5703125" style="35" customWidth="1"/>
    <col min="14340" max="14340" width="11" style="35" customWidth="1"/>
    <col min="14341" max="14341" width="13.5703125" style="35" customWidth="1"/>
    <col min="14342" max="14342" width="16.85546875" style="35" customWidth="1"/>
    <col min="14343" max="14592" width="11.42578125" style="35"/>
    <col min="14593" max="14593" width="9.140625" style="35" customWidth="1"/>
    <col min="14594" max="14594" width="59.85546875" style="35" customWidth="1"/>
    <col min="14595" max="14595" width="6.5703125" style="35" customWidth="1"/>
    <col min="14596" max="14596" width="11" style="35" customWidth="1"/>
    <col min="14597" max="14597" width="13.5703125" style="35" customWidth="1"/>
    <col min="14598" max="14598" width="16.85546875" style="35" customWidth="1"/>
    <col min="14599" max="14848" width="11.42578125" style="35"/>
    <col min="14849" max="14849" width="9.140625" style="35" customWidth="1"/>
    <col min="14850" max="14850" width="59.85546875" style="35" customWidth="1"/>
    <col min="14851" max="14851" width="6.5703125" style="35" customWidth="1"/>
    <col min="14852" max="14852" width="11" style="35" customWidth="1"/>
    <col min="14853" max="14853" width="13.5703125" style="35" customWidth="1"/>
    <col min="14854" max="14854" width="16.85546875" style="35" customWidth="1"/>
    <col min="14855" max="15104" width="11.42578125" style="35"/>
    <col min="15105" max="15105" width="9.140625" style="35" customWidth="1"/>
    <col min="15106" max="15106" width="59.85546875" style="35" customWidth="1"/>
    <col min="15107" max="15107" width="6.5703125" style="35" customWidth="1"/>
    <col min="15108" max="15108" width="11" style="35" customWidth="1"/>
    <col min="15109" max="15109" width="13.5703125" style="35" customWidth="1"/>
    <col min="15110" max="15110" width="16.85546875" style="35" customWidth="1"/>
    <col min="15111" max="15360" width="11.42578125" style="35"/>
    <col min="15361" max="15361" width="9.140625" style="35" customWidth="1"/>
    <col min="15362" max="15362" width="59.85546875" style="35" customWidth="1"/>
    <col min="15363" max="15363" width="6.5703125" style="35" customWidth="1"/>
    <col min="15364" max="15364" width="11" style="35" customWidth="1"/>
    <col min="15365" max="15365" width="13.5703125" style="35" customWidth="1"/>
    <col min="15366" max="15366" width="16.85546875" style="35" customWidth="1"/>
    <col min="15367" max="15616" width="11.42578125" style="35"/>
    <col min="15617" max="15617" width="9.140625" style="35" customWidth="1"/>
    <col min="15618" max="15618" width="59.85546875" style="35" customWidth="1"/>
    <col min="15619" max="15619" width="6.5703125" style="35" customWidth="1"/>
    <col min="15620" max="15620" width="11" style="35" customWidth="1"/>
    <col min="15621" max="15621" width="13.5703125" style="35" customWidth="1"/>
    <col min="15622" max="15622" width="16.85546875" style="35" customWidth="1"/>
    <col min="15623" max="15872" width="11.42578125" style="35"/>
    <col min="15873" max="15873" width="9.140625" style="35" customWidth="1"/>
    <col min="15874" max="15874" width="59.85546875" style="35" customWidth="1"/>
    <col min="15875" max="15875" width="6.5703125" style="35" customWidth="1"/>
    <col min="15876" max="15876" width="11" style="35" customWidth="1"/>
    <col min="15877" max="15877" width="13.5703125" style="35" customWidth="1"/>
    <col min="15878" max="15878" width="16.85546875" style="35" customWidth="1"/>
    <col min="15879" max="16128" width="11.42578125" style="35"/>
    <col min="16129" max="16129" width="9.140625" style="35" customWidth="1"/>
    <col min="16130" max="16130" width="59.85546875" style="35" customWidth="1"/>
    <col min="16131" max="16131" width="6.5703125" style="35" customWidth="1"/>
    <col min="16132" max="16132" width="11" style="35" customWidth="1"/>
    <col min="16133" max="16133" width="13.5703125" style="35" customWidth="1"/>
    <col min="16134" max="16134" width="16.85546875" style="35" customWidth="1"/>
    <col min="16135" max="16384" width="11.42578125" style="35"/>
  </cols>
  <sheetData>
    <row r="2" spans="1:6" ht="15.95" customHeight="1" x14ac:dyDescent="0.25">
      <c r="A2" s="33" t="s">
        <v>4</v>
      </c>
      <c r="B2" s="34" t="s">
        <v>32</v>
      </c>
      <c r="C2" s="34" t="s">
        <v>33</v>
      </c>
      <c r="D2" s="34" t="s">
        <v>34</v>
      </c>
      <c r="E2" s="34" t="s">
        <v>35</v>
      </c>
      <c r="F2" s="34" t="s">
        <v>36</v>
      </c>
    </row>
    <row r="3" spans="1:6" ht="15.95" customHeight="1" x14ac:dyDescent="0.25">
      <c r="A3" s="33"/>
      <c r="B3" s="34"/>
      <c r="C3" s="36"/>
      <c r="D3" s="34"/>
      <c r="E3" s="34"/>
      <c r="F3" s="34"/>
    </row>
    <row r="4" spans="1:6" ht="15.95" customHeight="1" x14ac:dyDescent="0.25">
      <c r="A4" s="37"/>
      <c r="B4" s="38" t="s">
        <v>38</v>
      </c>
      <c r="C4" s="39"/>
      <c r="D4" s="40"/>
      <c r="E4" s="40"/>
      <c r="F4" s="41"/>
    </row>
    <row r="5" spans="1:6" ht="15.95" customHeight="1" x14ac:dyDescent="0.25">
      <c r="A5" s="37"/>
      <c r="B5" s="38"/>
      <c r="C5" s="39"/>
      <c r="D5" s="40"/>
      <c r="E5" s="40"/>
      <c r="F5" s="42"/>
    </row>
    <row r="6" spans="1:6" ht="15.95" customHeight="1" x14ac:dyDescent="0.25">
      <c r="A6" s="37"/>
      <c r="B6" s="65" t="s">
        <v>39</v>
      </c>
      <c r="C6" s="39"/>
      <c r="D6" s="43"/>
      <c r="E6" s="44"/>
      <c r="F6" s="66"/>
    </row>
    <row r="7" spans="1:6" ht="15.95" customHeight="1" x14ac:dyDescent="0.25">
      <c r="A7" s="37"/>
      <c r="B7" s="38" t="s">
        <v>40</v>
      </c>
      <c r="C7" s="39"/>
      <c r="D7" s="43"/>
      <c r="E7" s="44"/>
      <c r="F7" s="46"/>
    </row>
    <row r="8" spans="1:6" ht="15.95" customHeight="1" x14ac:dyDescent="0.25">
      <c r="A8" s="37"/>
      <c r="B8" s="47"/>
      <c r="C8" s="39"/>
      <c r="D8" s="43"/>
      <c r="E8" s="45"/>
      <c r="F8" s="46"/>
    </row>
    <row r="9" spans="1:6" ht="15.95" customHeight="1" x14ac:dyDescent="0.25">
      <c r="A9" s="37"/>
      <c r="B9" s="47"/>
      <c r="C9" s="39"/>
      <c r="D9" s="43"/>
      <c r="E9" s="45"/>
      <c r="F9" s="46"/>
    </row>
    <row r="10" spans="1:6" ht="15.95" customHeight="1" x14ac:dyDescent="0.25">
      <c r="A10" s="37"/>
      <c r="B10" s="47"/>
      <c r="C10" s="39"/>
      <c r="D10" s="43"/>
      <c r="E10" s="45"/>
      <c r="F10" s="46"/>
    </row>
    <row r="11" spans="1:6" ht="15.95" customHeight="1" x14ac:dyDescent="0.25">
      <c r="A11" s="37"/>
      <c r="B11" s="47"/>
      <c r="C11" s="39"/>
      <c r="D11" s="43"/>
      <c r="E11" s="45"/>
      <c r="F11" s="46"/>
    </row>
    <row r="12" spans="1:6" ht="15.95" customHeight="1" x14ac:dyDescent="0.25">
      <c r="A12" s="37"/>
      <c r="B12" s="47"/>
      <c r="C12" s="39"/>
      <c r="D12" s="43"/>
      <c r="E12" s="45"/>
      <c r="F12" s="46"/>
    </row>
    <row r="13" spans="1:6" ht="15.95" customHeight="1" x14ac:dyDescent="0.25">
      <c r="A13" s="37"/>
      <c r="B13" s="47"/>
      <c r="C13" s="39"/>
      <c r="D13" s="43"/>
      <c r="E13" s="45"/>
      <c r="F13" s="46"/>
    </row>
    <row r="14" spans="1:6" ht="15.95" customHeight="1" x14ac:dyDescent="0.25">
      <c r="A14" s="37"/>
      <c r="B14" s="47"/>
      <c r="C14" s="39"/>
      <c r="D14" s="43"/>
      <c r="E14" s="45"/>
      <c r="F14" s="46"/>
    </row>
    <row r="15" spans="1:6" ht="15.95" customHeight="1" x14ac:dyDescent="0.25">
      <c r="A15" s="37"/>
      <c r="B15" s="47"/>
      <c r="C15" s="39"/>
      <c r="D15" s="43"/>
      <c r="E15" s="45"/>
      <c r="F15" s="46"/>
    </row>
    <row r="16" spans="1:6" ht="15.95" customHeight="1" x14ac:dyDescent="0.25">
      <c r="A16" s="37"/>
      <c r="B16" s="47"/>
      <c r="C16" s="39"/>
      <c r="D16" s="43"/>
      <c r="E16" s="45"/>
      <c r="F16" s="46"/>
    </row>
    <row r="17" spans="1:6" ht="15.95" customHeight="1" x14ac:dyDescent="0.25">
      <c r="A17" s="37"/>
      <c r="B17" s="47"/>
      <c r="C17" s="39"/>
      <c r="D17" s="43"/>
      <c r="E17" s="45"/>
      <c r="F17" s="46"/>
    </row>
    <row r="18" spans="1:6" ht="15.95" customHeight="1" x14ac:dyDescent="0.25">
      <c r="A18" s="37"/>
      <c r="B18" s="65"/>
      <c r="C18" s="39"/>
      <c r="D18" s="43"/>
      <c r="E18" s="45"/>
      <c r="F18" s="46"/>
    </row>
    <row r="19" spans="1:6" ht="15.95" customHeight="1" x14ac:dyDescent="0.25">
      <c r="A19" s="37"/>
      <c r="B19" s="47"/>
      <c r="C19" s="39"/>
      <c r="D19" s="43"/>
      <c r="E19" s="45"/>
      <c r="F19" s="46"/>
    </row>
    <row r="20" spans="1:6" ht="15.95" customHeight="1" x14ac:dyDescent="0.25">
      <c r="A20" s="37"/>
      <c r="B20" s="53"/>
      <c r="C20" s="39"/>
      <c r="D20" s="43"/>
      <c r="E20" s="44"/>
      <c r="F20" s="46"/>
    </row>
    <row r="21" spans="1:6" ht="15.95" customHeight="1" x14ac:dyDescent="0.25">
      <c r="A21" s="37"/>
      <c r="B21" s="53"/>
      <c r="C21" s="39"/>
      <c r="D21" s="43"/>
      <c r="E21" s="44"/>
      <c r="F21" s="46"/>
    </row>
    <row r="22" spans="1:6" ht="15.95" customHeight="1" x14ac:dyDescent="0.25">
      <c r="A22" s="37"/>
      <c r="B22" s="47"/>
      <c r="C22" s="39"/>
      <c r="D22" s="43"/>
      <c r="E22" s="44"/>
      <c r="F22" s="46"/>
    </row>
    <row r="23" spans="1:6" ht="15.95" customHeight="1" x14ac:dyDescent="0.25">
      <c r="A23" s="37"/>
      <c r="B23" s="47" t="s">
        <v>41</v>
      </c>
      <c r="C23" s="39"/>
      <c r="D23" s="43"/>
      <c r="E23" s="44"/>
      <c r="F23" s="46"/>
    </row>
    <row r="24" spans="1:6" ht="15.95" customHeight="1" x14ac:dyDescent="0.25">
      <c r="A24" s="37"/>
      <c r="B24" s="47"/>
      <c r="C24" s="39"/>
      <c r="D24" s="43"/>
      <c r="E24" s="44"/>
      <c r="F24" s="46"/>
    </row>
    <row r="25" spans="1:6" ht="15.95" customHeight="1" x14ac:dyDescent="0.25">
      <c r="A25" s="37"/>
      <c r="B25" s="51"/>
      <c r="C25" s="39"/>
      <c r="D25" s="43"/>
      <c r="E25" s="44"/>
      <c r="F25" s="46"/>
    </row>
    <row r="26" spans="1:6" ht="15.95" customHeight="1" x14ac:dyDescent="0.25">
      <c r="A26" s="37"/>
      <c r="B26" s="51"/>
      <c r="C26" s="39"/>
      <c r="D26" s="43"/>
      <c r="E26" s="44"/>
      <c r="F26" s="46"/>
    </row>
    <row r="27" spans="1:6" ht="15.95" customHeight="1" x14ac:dyDescent="0.25">
      <c r="A27" s="48" t="s">
        <v>37</v>
      </c>
      <c r="B27" s="49"/>
      <c r="C27" s="49"/>
      <c r="D27" s="49"/>
      <c r="E27" s="49"/>
      <c r="F27" s="50">
        <f>SUM(F6:F26)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sheetPr codeName="Feuil2"/>
  <dimension ref="A1:L89"/>
  <sheetViews>
    <sheetView topLeftCell="A40" zoomScaleNormal="100" workbookViewId="0">
      <selection activeCell="A15" sqref="A15"/>
    </sheetView>
  </sheetViews>
  <sheetFormatPr baseColWidth="10" defaultColWidth="8.85546875" defaultRowHeight="15.75" x14ac:dyDescent="0.25"/>
  <cols>
    <col min="1" max="1" width="5.85546875" style="3" customWidth="1"/>
    <col min="2" max="2" width="10.85546875" style="3" customWidth="1"/>
    <col min="3" max="3" width="91.42578125" style="3" customWidth="1"/>
    <col min="4" max="4" width="16.42578125" style="4" customWidth="1"/>
    <col min="5" max="5" width="10.85546875" style="8" customWidth="1"/>
    <col min="6" max="6" width="17" style="4" customWidth="1"/>
    <col min="7" max="7" width="9.42578125" style="4" customWidth="1"/>
    <col min="8" max="8" width="14.5703125" style="4" customWidth="1"/>
    <col min="9" max="9" width="12.85546875" style="57" bestFit="1" customWidth="1"/>
    <col min="10" max="10" width="11.140625" style="8" customWidth="1"/>
    <col min="11" max="11" width="9" style="61" customWidth="1"/>
    <col min="12" max="12" width="11.5703125" style="3" customWidth="1"/>
    <col min="13" max="16384" width="8.85546875" style="3"/>
  </cols>
  <sheetData>
    <row r="1" spans="1:12" x14ac:dyDescent="0.25">
      <c r="E1" s="5"/>
    </row>
    <row r="2" spans="1:12" x14ac:dyDescent="0.25">
      <c r="E2" s="5"/>
    </row>
    <row r="3" spans="1:12" x14ac:dyDescent="0.25">
      <c r="E3" s="5"/>
    </row>
    <row r="4" spans="1:12" x14ac:dyDescent="0.25">
      <c r="E4" s="5"/>
    </row>
    <row r="5" spans="1:12" ht="17.100000000000001" customHeight="1" x14ac:dyDescent="0.25">
      <c r="E5" s="5"/>
    </row>
    <row r="6" spans="1:12" ht="17.100000000000001" customHeight="1" x14ac:dyDescent="0.25">
      <c r="E6" s="5"/>
    </row>
    <row r="7" spans="1:12" ht="17.100000000000001" customHeight="1" x14ac:dyDescent="0.25">
      <c r="E7" s="5"/>
    </row>
    <row r="8" spans="1:12" ht="17.100000000000001" customHeight="1" x14ac:dyDescent="0.25">
      <c r="E8" s="5"/>
    </row>
    <row r="9" spans="1:12" ht="17.100000000000001" customHeight="1" x14ac:dyDescent="0.25">
      <c r="E9" s="5"/>
    </row>
    <row r="10" spans="1:12" ht="3.75" customHeight="1" x14ac:dyDescent="0.25">
      <c r="E10" s="5"/>
    </row>
    <row r="11" spans="1:12" s="82" customFormat="1" ht="45.75" customHeight="1" x14ac:dyDescent="0.25">
      <c r="A11" s="133" t="s">
        <v>49</v>
      </c>
      <c r="B11" s="134"/>
      <c r="C11" s="134"/>
      <c r="D11" s="83"/>
      <c r="E11" s="84"/>
      <c r="F11" s="83"/>
      <c r="G11" s="83"/>
      <c r="H11" s="83"/>
      <c r="I11" s="84"/>
      <c r="K11" s="84"/>
    </row>
    <row r="12" spans="1:12" s="71" customFormat="1" ht="17.100000000000001" customHeight="1" x14ac:dyDescent="0.25">
      <c r="A12" s="70" t="s">
        <v>50</v>
      </c>
      <c r="D12" s="72"/>
      <c r="E12" s="73"/>
      <c r="F12" s="72"/>
      <c r="G12" s="72"/>
      <c r="H12" s="72"/>
      <c r="I12" s="74"/>
      <c r="J12" s="75"/>
      <c r="K12" s="76"/>
    </row>
    <row r="13" spans="1:12" s="71" customFormat="1" ht="17.100000000000001" customHeight="1" x14ac:dyDescent="0.25">
      <c r="A13" s="70" t="s">
        <v>43</v>
      </c>
      <c r="D13" s="72"/>
      <c r="E13" s="75"/>
      <c r="F13" s="72"/>
      <c r="G13" s="72"/>
      <c r="H13" s="72"/>
      <c r="I13" s="74"/>
      <c r="J13" s="75"/>
      <c r="K13" s="76"/>
      <c r="L13" s="77"/>
    </row>
    <row r="14" spans="1:12" s="71" customFormat="1" ht="17.100000000000001" customHeight="1" x14ac:dyDescent="0.25">
      <c r="A14" s="70" t="s">
        <v>44</v>
      </c>
      <c r="D14" s="72"/>
      <c r="E14" s="73"/>
      <c r="F14" s="72"/>
      <c r="G14" s="72"/>
      <c r="H14" s="72"/>
      <c r="I14" s="74"/>
      <c r="J14" s="75"/>
      <c r="K14" s="76"/>
    </row>
    <row r="15" spans="1:12" s="71" customFormat="1" ht="17.100000000000001" customHeight="1" x14ac:dyDescent="0.25">
      <c r="A15" s="70" t="s">
        <v>51</v>
      </c>
      <c r="D15" s="72"/>
      <c r="E15" s="75"/>
      <c r="F15" s="72"/>
      <c r="G15" s="72"/>
      <c r="H15" s="72"/>
      <c r="I15" s="74"/>
      <c r="J15" s="75"/>
      <c r="K15" s="76"/>
    </row>
    <row r="16" spans="1:12" s="71" customFormat="1" ht="17.100000000000001" customHeight="1" x14ac:dyDescent="0.25">
      <c r="A16" s="70"/>
      <c r="D16" s="72"/>
      <c r="E16" s="75"/>
      <c r="F16" s="72"/>
      <c r="G16" s="72"/>
      <c r="H16" s="72"/>
      <c r="I16" s="74"/>
      <c r="J16" s="75"/>
      <c r="K16" s="76"/>
    </row>
    <row r="17" spans="1:12" s="71" customFormat="1" ht="17.100000000000001" customHeight="1" x14ac:dyDescent="0.25">
      <c r="B17" s="78" t="s">
        <v>0</v>
      </c>
      <c r="D17" s="72"/>
      <c r="E17" s="75"/>
      <c r="G17" s="72"/>
      <c r="H17" s="72"/>
      <c r="I17" s="74"/>
      <c r="J17" s="75"/>
      <c r="K17" s="76"/>
    </row>
    <row r="18" spans="1:12" s="71" customFormat="1" ht="17.100000000000001" customHeight="1" x14ac:dyDescent="0.25">
      <c r="B18" s="78" t="s">
        <v>1</v>
      </c>
      <c r="D18" s="72"/>
      <c r="E18" s="75"/>
      <c r="F18" s="79" t="s">
        <v>38</v>
      </c>
      <c r="G18" s="72"/>
      <c r="H18" s="72"/>
      <c r="I18" s="74"/>
      <c r="J18" s="75"/>
      <c r="K18" s="76"/>
    </row>
    <row r="19" spans="1:12" s="71" customFormat="1" ht="17.100000000000001" customHeight="1" x14ac:dyDescent="0.25">
      <c r="B19" s="78" t="s">
        <v>2</v>
      </c>
      <c r="C19" s="80">
        <v>46119</v>
      </c>
      <c r="D19" s="72"/>
      <c r="E19" s="75"/>
      <c r="F19" s="72"/>
      <c r="G19" s="72"/>
      <c r="H19" s="72"/>
      <c r="I19" s="74"/>
      <c r="J19" s="75"/>
      <c r="K19" s="76"/>
    </row>
    <row r="20" spans="1:12" ht="10.5" customHeight="1" x14ac:dyDescent="0.25">
      <c r="D20" s="25"/>
      <c r="F20" s="25"/>
      <c r="G20" s="25"/>
      <c r="H20" s="25"/>
      <c r="I20" s="59"/>
      <c r="K20" s="62"/>
    </row>
    <row r="21" spans="1:12" ht="17.100000000000001" customHeight="1" thickBot="1" x14ac:dyDescent="0.3">
      <c r="A21" s="9" t="s">
        <v>3</v>
      </c>
    </row>
    <row r="22" spans="1:12" ht="27.75" customHeight="1" thickBot="1" x14ac:dyDescent="0.3">
      <c r="A22" s="10" t="s">
        <v>4</v>
      </c>
      <c r="B22" s="10" t="s">
        <v>5</v>
      </c>
      <c r="C22" s="11" t="s">
        <v>6</v>
      </c>
      <c r="D22" s="12" t="s">
        <v>7</v>
      </c>
      <c r="E22" s="13" t="s">
        <v>8</v>
      </c>
      <c r="F22" s="12" t="s">
        <v>9</v>
      </c>
      <c r="G22" s="12" t="s">
        <v>10</v>
      </c>
      <c r="H22" s="12" t="s">
        <v>11</v>
      </c>
    </row>
    <row r="23" spans="1:12" ht="16.5" thickBot="1" x14ac:dyDescent="0.3">
      <c r="A23" s="14"/>
      <c r="B23" s="14"/>
      <c r="C23" s="15"/>
      <c r="D23" s="16"/>
      <c r="E23" s="17"/>
      <c r="F23" s="16">
        <f>E23*D23</f>
        <v>0</v>
      </c>
      <c r="G23" s="16"/>
      <c r="H23" s="16">
        <f t="shared" ref="H23" si="0">G23*F23</f>
        <v>0</v>
      </c>
    </row>
    <row r="24" spans="1:12" ht="15.75" customHeight="1" thickBot="1" x14ac:dyDescent="0.3">
      <c r="A24" s="14"/>
      <c r="B24" s="1" t="s">
        <v>12</v>
      </c>
      <c r="C24" s="128"/>
      <c r="D24" s="128"/>
      <c r="E24" s="128"/>
      <c r="F24" s="128"/>
      <c r="G24" s="129"/>
      <c r="H24" s="16">
        <f>SUM(H23:H23)</f>
        <v>0</v>
      </c>
    </row>
    <row r="25" spans="1:12" ht="9.75" customHeight="1" x14ac:dyDescent="0.25">
      <c r="B25" s="19"/>
      <c r="C25" s="19"/>
      <c r="D25" s="20"/>
      <c r="F25" s="21"/>
      <c r="G25" s="21"/>
      <c r="H25" s="20"/>
    </row>
    <row r="26" spans="1:12" ht="16.5" thickBot="1" x14ac:dyDescent="0.3">
      <c r="A26" s="9" t="s">
        <v>13</v>
      </c>
      <c r="D26" s="20"/>
    </row>
    <row r="27" spans="1:12" ht="17.100000000000001" customHeight="1" thickBot="1" x14ac:dyDescent="0.3">
      <c r="B27" s="22" t="s">
        <v>4</v>
      </c>
      <c r="C27" s="11" t="s">
        <v>6</v>
      </c>
      <c r="D27" s="12" t="s">
        <v>14</v>
      </c>
      <c r="E27" s="13" t="s">
        <v>10</v>
      </c>
      <c r="F27" s="12" t="s">
        <v>15</v>
      </c>
    </row>
    <row r="28" spans="1:12" ht="17.100000000000001" customHeight="1" thickBot="1" x14ac:dyDescent="0.3">
      <c r="B28" s="23">
        <v>1</v>
      </c>
      <c r="C28" s="67" t="s">
        <v>52</v>
      </c>
      <c r="D28" s="16"/>
      <c r="E28" s="17">
        <v>10</v>
      </c>
      <c r="F28" s="16">
        <f>+D28*E28</f>
        <v>0</v>
      </c>
      <c r="J28" s="63"/>
      <c r="K28" s="64"/>
    </row>
    <row r="29" spans="1:12" ht="17.100000000000001" customHeight="1" thickBot="1" x14ac:dyDescent="0.3">
      <c r="B29" s="23">
        <v>2</v>
      </c>
      <c r="C29" s="67" t="s">
        <v>53</v>
      </c>
      <c r="D29" s="16">
        <v>45000</v>
      </c>
      <c r="E29" s="17">
        <v>10</v>
      </c>
      <c r="F29" s="16">
        <f t="shared" ref="F29:F37" si="1">+D29*E29</f>
        <v>450000</v>
      </c>
      <c r="J29" s="63">
        <v>22161</v>
      </c>
      <c r="K29" s="3">
        <v>1.4</v>
      </c>
      <c r="L29" s="3">
        <f>+J29*K29</f>
        <v>31025.399999999998</v>
      </c>
    </row>
    <row r="30" spans="1:12" ht="17.100000000000001" customHeight="1" thickBot="1" x14ac:dyDescent="0.3">
      <c r="B30" s="23">
        <v>3</v>
      </c>
      <c r="C30" s="67" t="s">
        <v>54</v>
      </c>
      <c r="D30" s="16"/>
      <c r="E30" s="17">
        <v>100</v>
      </c>
      <c r="F30" s="16">
        <f t="shared" si="1"/>
        <v>0</v>
      </c>
      <c r="J30" s="63"/>
      <c r="K30" s="64"/>
    </row>
    <row r="31" spans="1:12" ht="17.100000000000001" customHeight="1" thickBot="1" x14ac:dyDescent="0.3">
      <c r="B31" s="23">
        <v>4</v>
      </c>
      <c r="C31" s="67" t="s">
        <v>55</v>
      </c>
      <c r="D31" s="16"/>
      <c r="E31" s="17">
        <v>28</v>
      </c>
      <c r="F31" s="16">
        <f t="shared" si="1"/>
        <v>0</v>
      </c>
      <c r="I31" s="57">
        <v>23.333333333333332</v>
      </c>
      <c r="J31" s="63"/>
      <c r="K31" s="64"/>
    </row>
    <row r="32" spans="1:12" ht="17.100000000000001" customHeight="1" thickBot="1" x14ac:dyDescent="0.3">
      <c r="B32" s="23">
        <v>5</v>
      </c>
      <c r="C32" s="67" t="s">
        <v>56</v>
      </c>
      <c r="D32" s="16"/>
      <c r="E32" s="17">
        <v>30</v>
      </c>
      <c r="F32" s="16">
        <f t="shared" si="1"/>
        <v>0</v>
      </c>
      <c r="J32" s="63"/>
      <c r="K32" s="64"/>
    </row>
    <row r="33" spans="2:11" ht="17.100000000000001" customHeight="1" thickBot="1" x14ac:dyDescent="0.3">
      <c r="B33" s="23">
        <v>6</v>
      </c>
      <c r="C33" s="67" t="s">
        <v>57</v>
      </c>
      <c r="D33" s="16"/>
      <c r="E33" s="17">
        <v>50</v>
      </c>
      <c r="F33" s="16">
        <f t="shared" si="1"/>
        <v>0</v>
      </c>
      <c r="J33" s="63"/>
      <c r="K33" s="64"/>
    </row>
    <row r="34" spans="2:11" ht="17.100000000000001" customHeight="1" thickBot="1" x14ac:dyDescent="0.3">
      <c r="B34" s="23">
        <v>7</v>
      </c>
      <c r="C34" s="67" t="s">
        <v>45</v>
      </c>
      <c r="D34" s="16"/>
      <c r="E34" s="17">
        <v>30</v>
      </c>
      <c r="F34" s="16">
        <f t="shared" si="1"/>
        <v>0</v>
      </c>
      <c r="J34" s="63"/>
      <c r="K34" s="64"/>
    </row>
    <row r="35" spans="2:11" ht="17.100000000000001" customHeight="1" thickBot="1" x14ac:dyDescent="0.3">
      <c r="B35" s="23">
        <v>8</v>
      </c>
      <c r="C35" s="67" t="s">
        <v>46</v>
      </c>
      <c r="D35" s="16"/>
      <c r="E35" s="17">
        <v>30</v>
      </c>
      <c r="F35" s="16">
        <f t="shared" si="1"/>
        <v>0</v>
      </c>
      <c r="J35" s="63"/>
      <c r="K35" s="64"/>
    </row>
    <row r="36" spans="2:11" ht="17.100000000000001" customHeight="1" thickBot="1" x14ac:dyDescent="0.3">
      <c r="B36" s="23">
        <v>9</v>
      </c>
      <c r="C36" s="67" t="s">
        <v>58</v>
      </c>
      <c r="D36" s="16">
        <v>3600</v>
      </c>
      <c r="E36" s="17">
        <v>3</v>
      </c>
      <c r="F36" s="16">
        <f t="shared" si="1"/>
        <v>10800</v>
      </c>
      <c r="J36" s="63"/>
      <c r="K36" s="64"/>
    </row>
    <row r="37" spans="2:11" ht="17.100000000000001" customHeight="1" thickBot="1" x14ac:dyDescent="0.3">
      <c r="B37" s="23"/>
      <c r="C37" s="67" t="s">
        <v>64</v>
      </c>
      <c r="D37" s="16">
        <v>1500</v>
      </c>
      <c r="E37" s="17">
        <v>2</v>
      </c>
      <c r="F37" s="16">
        <f t="shared" si="1"/>
        <v>3000</v>
      </c>
      <c r="J37" s="63"/>
      <c r="K37" s="64"/>
    </row>
    <row r="38" spans="2:11" ht="17.100000000000001" customHeight="1" thickBot="1" x14ac:dyDescent="0.3">
      <c r="B38" s="23"/>
      <c r="C38" s="67"/>
      <c r="D38" s="16"/>
      <c r="E38" s="17"/>
      <c r="F38" s="16"/>
      <c r="J38" s="63"/>
      <c r="K38" s="64"/>
    </row>
    <row r="39" spans="2:11" ht="17.100000000000001" customHeight="1" thickBot="1" x14ac:dyDescent="0.3">
      <c r="B39" s="23"/>
      <c r="C39" s="81" t="s">
        <v>59</v>
      </c>
      <c r="D39" s="16"/>
      <c r="E39" s="17"/>
      <c r="F39" s="16"/>
      <c r="J39" s="63"/>
      <c r="K39" s="64"/>
    </row>
    <row r="40" spans="2:11" ht="17.100000000000001" customHeight="1" thickBot="1" x14ac:dyDescent="0.3">
      <c r="B40" s="23"/>
      <c r="C40" s="67"/>
      <c r="D40" s="16"/>
      <c r="E40" s="17"/>
      <c r="F40" s="16"/>
      <c r="J40" s="63"/>
      <c r="K40" s="64"/>
    </row>
    <row r="41" spans="2:11" ht="17.100000000000001" customHeight="1" thickBot="1" x14ac:dyDescent="0.3">
      <c r="B41" s="23"/>
      <c r="C41" s="81" t="s">
        <v>60</v>
      </c>
      <c r="D41" s="24"/>
      <c r="E41" s="17"/>
      <c r="F41" s="24"/>
      <c r="G41" s="25"/>
      <c r="H41" s="25"/>
      <c r="I41" s="59"/>
      <c r="J41" s="63"/>
      <c r="K41" s="3"/>
    </row>
    <row r="42" spans="2:11" ht="17.100000000000001" customHeight="1" thickBot="1" x14ac:dyDescent="0.3">
      <c r="B42" s="23"/>
      <c r="C42" s="67"/>
      <c r="D42" s="24"/>
      <c r="E42" s="17"/>
      <c r="F42" s="24"/>
      <c r="G42" s="25"/>
      <c r="H42" s="25"/>
      <c r="I42" s="59"/>
      <c r="J42" s="63"/>
      <c r="K42" s="3"/>
    </row>
    <row r="43" spans="2:11" ht="17.100000000000001" customHeight="1" thickBot="1" x14ac:dyDescent="0.3">
      <c r="B43" s="23"/>
      <c r="C43" s="67"/>
      <c r="D43" s="24"/>
      <c r="E43" s="17"/>
      <c r="F43" s="24"/>
      <c r="G43" s="25"/>
      <c r="H43" s="25"/>
      <c r="I43" s="59"/>
      <c r="J43" s="63"/>
      <c r="K43" s="3"/>
    </row>
    <row r="44" spans="2:11" ht="17.100000000000001" customHeight="1" thickBot="1" x14ac:dyDescent="0.3">
      <c r="B44" s="23"/>
      <c r="C44" s="67"/>
      <c r="D44" s="24"/>
      <c r="E44" s="17"/>
      <c r="F44" s="24"/>
      <c r="G44" s="25"/>
      <c r="H44" s="25"/>
      <c r="I44" s="59"/>
      <c r="J44" s="63"/>
      <c r="K44" s="3"/>
    </row>
    <row r="45" spans="2:11" ht="17.100000000000001" customHeight="1" thickBot="1" x14ac:dyDescent="0.3">
      <c r="B45" s="23"/>
      <c r="C45" s="67"/>
      <c r="D45" s="24"/>
      <c r="E45" s="17"/>
      <c r="F45" s="24"/>
      <c r="G45" s="25"/>
      <c r="H45" s="25"/>
      <c r="I45" s="59"/>
      <c r="J45" s="63"/>
      <c r="K45" s="3"/>
    </row>
    <row r="46" spans="2:11" ht="17.100000000000001" customHeight="1" thickBot="1" x14ac:dyDescent="0.3">
      <c r="B46" s="23"/>
      <c r="C46" s="67"/>
      <c r="D46" s="24"/>
      <c r="E46" s="17"/>
      <c r="F46" s="24"/>
      <c r="G46" s="25"/>
      <c r="H46" s="25"/>
      <c r="I46" s="59"/>
      <c r="J46" s="63"/>
      <c r="K46" s="3"/>
    </row>
    <row r="47" spans="2:11" ht="17.100000000000001" customHeight="1" thickBot="1" x14ac:dyDescent="0.3">
      <c r="B47" s="23"/>
      <c r="C47" s="67"/>
      <c r="D47" s="24"/>
      <c r="E47" s="17"/>
      <c r="F47" s="24"/>
      <c r="G47" s="25"/>
      <c r="H47" s="25"/>
      <c r="I47" s="59"/>
      <c r="J47" s="63"/>
      <c r="K47" s="3"/>
    </row>
    <row r="48" spans="2:11" ht="17.100000000000001" customHeight="1" thickBot="1" x14ac:dyDescent="0.3">
      <c r="B48" s="23"/>
      <c r="C48" s="67"/>
      <c r="D48" s="24"/>
      <c r="E48" s="17"/>
      <c r="F48" s="24"/>
      <c r="G48" s="25"/>
      <c r="H48" s="25"/>
      <c r="I48" s="59"/>
      <c r="J48" s="63"/>
      <c r="K48" s="3"/>
    </row>
    <row r="49" spans="1:11" ht="17.100000000000001" customHeight="1" thickBot="1" x14ac:dyDescent="0.3">
      <c r="B49" s="23"/>
      <c r="C49" s="67"/>
      <c r="D49" s="24"/>
      <c r="E49" s="17"/>
      <c r="F49" s="24"/>
      <c r="G49" s="25"/>
      <c r="H49" s="25"/>
      <c r="I49" s="59"/>
      <c r="J49" s="63"/>
      <c r="K49" s="3"/>
    </row>
    <row r="50" spans="1:11" ht="17.100000000000001" customHeight="1" thickBot="1" x14ac:dyDescent="0.3">
      <c r="B50" s="23"/>
      <c r="C50" s="67"/>
      <c r="D50" s="24"/>
      <c r="E50" s="17"/>
      <c r="F50" s="24"/>
      <c r="G50" s="25"/>
      <c r="H50" s="25"/>
      <c r="I50" s="59"/>
      <c r="J50" s="63"/>
      <c r="K50" s="3"/>
    </row>
    <row r="51" spans="1:11" ht="17.100000000000001" customHeight="1" thickBot="1" x14ac:dyDescent="0.3">
      <c r="B51" s="23"/>
      <c r="C51" s="81"/>
      <c r="D51" s="24"/>
      <c r="E51" s="17"/>
      <c r="F51" s="24"/>
      <c r="G51" s="25"/>
      <c r="H51" s="25"/>
      <c r="I51" s="59"/>
      <c r="J51" s="63"/>
      <c r="K51" s="3"/>
    </row>
    <row r="52" spans="1:11" ht="17.100000000000001" customHeight="1" thickBot="1" x14ac:dyDescent="0.3">
      <c r="B52" s="23"/>
      <c r="C52" s="67"/>
      <c r="D52" s="24"/>
      <c r="E52" s="17"/>
      <c r="F52" s="24"/>
      <c r="G52" s="25"/>
      <c r="H52" s="25"/>
      <c r="I52" s="59"/>
      <c r="J52" s="63"/>
      <c r="K52" s="3"/>
    </row>
    <row r="53" spans="1:11" ht="17.100000000000001" customHeight="1" thickBot="1" x14ac:dyDescent="0.3">
      <c r="B53" s="23"/>
      <c r="C53" s="67"/>
      <c r="D53" s="24"/>
      <c r="E53" s="17"/>
      <c r="F53" s="24"/>
      <c r="G53" s="25"/>
      <c r="H53" s="25"/>
      <c r="I53" s="59"/>
      <c r="J53" s="63"/>
      <c r="K53" s="3"/>
    </row>
    <row r="54" spans="1:11" ht="17.100000000000001" customHeight="1" thickBot="1" x14ac:dyDescent="0.3">
      <c r="B54" s="23"/>
      <c r="C54" s="67"/>
      <c r="D54" s="24"/>
      <c r="E54" s="17"/>
      <c r="F54" s="24"/>
      <c r="G54" s="25"/>
      <c r="H54" s="25"/>
      <c r="I54" s="59"/>
      <c r="J54" s="63"/>
      <c r="K54" s="3"/>
    </row>
    <row r="55" spans="1:11" ht="17.100000000000001" customHeight="1" thickBot="1" x14ac:dyDescent="0.3">
      <c r="B55" s="23"/>
      <c r="C55" s="67"/>
      <c r="D55" s="24"/>
      <c r="E55" s="17"/>
      <c r="F55" s="24"/>
      <c r="G55" s="25"/>
      <c r="H55" s="25"/>
      <c r="I55" s="59"/>
      <c r="J55" s="63"/>
      <c r="K55" s="3"/>
    </row>
    <row r="56" spans="1:11" ht="17.100000000000001" customHeight="1" thickBot="1" x14ac:dyDescent="0.3">
      <c r="B56" s="23"/>
      <c r="C56" s="67"/>
      <c r="D56" s="24"/>
      <c r="E56" s="17"/>
      <c r="F56" s="24"/>
      <c r="G56" s="25"/>
      <c r="H56" s="25"/>
      <c r="I56" s="59"/>
      <c r="J56" s="63"/>
      <c r="K56" s="3"/>
    </row>
    <row r="57" spans="1:11" ht="17.100000000000001" customHeight="1" thickBot="1" x14ac:dyDescent="0.3">
      <c r="B57" s="23"/>
      <c r="C57" s="67" t="s">
        <v>62</v>
      </c>
      <c r="D57" s="24"/>
      <c r="E57" s="17"/>
      <c r="F57" s="24"/>
      <c r="G57" s="25"/>
      <c r="H57" s="25"/>
      <c r="I57" s="59"/>
      <c r="J57" s="63"/>
      <c r="K57" s="3"/>
    </row>
    <row r="58" spans="1:11" ht="17.100000000000001" customHeight="1" thickBot="1" x14ac:dyDescent="0.3">
      <c r="B58" s="23"/>
      <c r="C58" s="69" t="s">
        <v>42</v>
      </c>
      <c r="D58" s="24"/>
      <c r="E58" s="17"/>
      <c r="F58" s="24"/>
      <c r="G58" s="25"/>
      <c r="H58" s="25"/>
      <c r="I58" s="59"/>
      <c r="J58" s="63"/>
      <c r="K58" s="3"/>
    </row>
    <row r="59" spans="1:11" ht="17.100000000000001" customHeight="1" thickBot="1" x14ac:dyDescent="0.3">
      <c r="B59" s="23"/>
      <c r="C59" s="15"/>
      <c r="D59" s="24"/>
      <c r="E59" s="17"/>
      <c r="F59" s="24"/>
      <c r="G59" s="25"/>
      <c r="H59" s="25"/>
      <c r="I59" s="59"/>
      <c r="J59" s="63"/>
      <c r="K59" s="3"/>
    </row>
    <row r="60" spans="1:11" s="6" customFormat="1" ht="15.75" customHeight="1" thickBot="1" x14ac:dyDescent="0.3">
      <c r="A60" s="3"/>
      <c r="B60" s="1" t="s">
        <v>16</v>
      </c>
      <c r="C60" s="128"/>
      <c r="D60" s="128"/>
      <c r="E60" s="129"/>
      <c r="F60" s="16">
        <f>SUM(F28:F59)</f>
        <v>463800</v>
      </c>
      <c r="G60" s="4"/>
      <c r="H60" s="4"/>
      <c r="I60" s="57"/>
      <c r="J60" s="63"/>
      <c r="K60" s="3"/>
    </row>
    <row r="61" spans="1:11" s="6" customFormat="1" ht="15.75" customHeight="1" x14ac:dyDescent="0.25">
      <c r="A61" s="3"/>
      <c r="B61" s="26"/>
      <c r="C61" s="26"/>
      <c r="D61" s="26"/>
      <c r="E61" s="26"/>
      <c r="F61" s="20"/>
      <c r="G61" s="4"/>
      <c r="H61" s="4"/>
      <c r="I61" s="57"/>
      <c r="J61" s="63"/>
      <c r="K61" s="3"/>
    </row>
    <row r="62" spans="1:11" s="6" customFormat="1" ht="16.5" thickBot="1" x14ac:dyDescent="0.3">
      <c r="A62" s="3"/>
      <c r="B62" s="9" t="s">
        <v>17</v>
      </c>
      <c r="C62" s="3"/>
      <c r="D62" s="4"/>
      <c r="E62" s="8"/>
      <c r="F62" s="4" t="s">
        <v>18</v>
      </c>
      <c r="G62" s="4"/>
      <c r="H62" s="4"/>
      <c r="I62" s="60"/>
      <c r="J62" s="63"/>
      <c r="K62" s="3"/>
    </row>
    <row r="63" spans="1:11" s="6" customFormat="1" ht="15.75" customHeight="1" thickBot="1" x14ac:dyDescent="0.3">
      <c r="A63" s="3"/>
      <c r="B63" s="10" t="s">
        <v>4</v>
      </c>
      <c r="C63" s="11" t="s">
        <v>19</v>
      </c>
      <c r="D63" s="12" t="s">
        <v>20</v>
      </c>
      <c r="E63" s="13" t="s">
        <v>10</v>
      </c>
      <c r="F63" s="12" t="s">
        <v>21</v>
      </c>
      <c r="G63" s="4"/>
      <c r="I63" s="4"/>
      <c r="J63" s="63"/>
      <c r="K63" s="3"/>
    </row>
    <row r="64" spans="1:11" ht="17.100000000000001" customHeight="1" thickBot="1" x14ac:dyDescent="0.3">
      <c r="B64" s="23"/>
      <c r="C64" s="67" t="s">
        <v>61</v>
      </c>
      <c r="D64" s="24"/>
      <c r="E64" s="17"/>
      <c r="F64" s="24"/>
      <c r="G64" s="25"/>
      <c r="H64" s="25"/>
      <c r="I64" s="59"/>
      <c r="J64" s="63"/>
      <c r="K64" s="3"/>
    </row>
    <row r="65" spans="1:12" ht="17.100000000000001" customHeight="1" thickBot="1" x14ac:dyDescent="0.3">
      <c r="B65" s="23"/>
      <c r="C65" s="67" t="s">
        <v>63</v>
      </c>
      <c r="D65" s="24"/>
      <c r="E65" s="17"/>
      <c r="F65" s="24"/>
      <c r="G65" s="25"/>
      <c r="H65" s="25"/>
      <c r="I65" s="59"/>
      <c r="J65" s="63"/>
      <c r="K65" s="3"/>
    </row>
    <row r="66" spans="1:12" ht="17.100000000000001" customHeight="1" thickBot="1" x14ac:dyDescent="0.3">
      <c r="B66" s="23"/>
      <c r="C66" s="67" t="s">
        <v>47</v>
      </c>
      <c r="D66" s="24"/>
      <c r="E66" s="17"/>
      <c r="F66" s="24"/>
      <c r="G66" s="25"/>
      <c r="H66" s="25"/>
      <c r="I66" s="59"/>
      <c r="J66" s="63"/>
      <c r="K66" s="3"/>
    </row>
    <row r="67" spans="1:12" ht="17.100000000000001" customHeight="1" thickBot="1" x14ac:dyDescent="0.3">
      <c r="B67" s="23"/>
      <c r="C67" s="67" t="s">
        <v>48</v>
      </c>
      <c r="D67" s="24"/>
      <c r="E67" s="17"/>
      <c r="F67" s="24"/>
      <c r="G67" s="25"/>
      <c r="H67" s="25"/>
      <c r="I67" s="59"/>
      <c r="J67" s="63"/>
      <c r="K67" s="3"/>
    </row>
    <row r="68" spans="1:12" s="6" customFormat="1" ht="16.5" thickBot="1" x14ac:dyDescent="0.3">
      <c r="A68" s="3"/>
      <c r="B68" s="14"/>
      <c r="C68" s="68"/>
      <c r="D68" s="24"/>
      <c r="E68" s="17"/>
      <c r="F68" s="16"/>
      <c r="G68" s="4"/>
      <c r="I68" s="4"/>
      <c r="J68" s="63"/>
      <c r="K68" s="3"/>
    </row>
    <row r="69" spans="1:12" s="6" customFormat="1" ht="16.5" thickBot="1" x14ac:dyDescent="0.3">
      <c r="A69" s="3"/>
      <c r="B69" s="14"/>
      <c r="C69" s="15"/>
      <c r="D69" s="16"/>
      <c r="E69" s="17"/>
      <c r="F69" s="16"/>
      <c r="G69" s="4"/>
      <c r="I69" s="4"/>
      <c r="J69" s="8"/>
      <c r="K69" s="61"/>
      <c r="L69" s="3"/>
    </row>
    <row r="70" spans="1:12" s="6" customFormat="1" ht="15.75" customHeight="1" thickBot="1" x14ac:dyDescent="0.3">
      <c r="A70" s="3"/>
      <c r="B70" s="1" t="s">
        <v>22</v>
      </c>
      <c r="C70" s="128"/>
      <c r="D70" s="128"/>
      <c r="E70" s="129"/>
      <c r="F70" s="16">
        <f>SUM(F68:F69)</f>
        <v>0</v>
      </c>
      <c r="G70" s="4"/>
      <c r="I70" s="4"/>
      <c r="J70" s="8"/>
      <c r="K70" s="61"/>
      <c r="L70" s="3"/>
    </row>
    <row r="71" spans="1:12" s="6" customFormat="1" ht="12.75" customHeight="1" x14ac:dyDescent="0.25">
      <c r="A71" s="3"/>
      <c r="B71" s="26"/>
      <c r="C71" s="26"/>
      <c r="D71" s="27"/>
      <c r="E71" s="8"/>
      <c r="F71" s="20"/>
      <c r="G71" s="4"/>
      <c r="H71" s="4"/>
      <c r="I71" s="57"/>
      <c r="J71" s="8"/>
      <c r="K71" s="61"/>
      <c r="L71" s="3"/>
    </row>
    <row r="72" spans="1:12" s="6" customFormat="1" ht="16.5" thickBot="1" x14ac:dyDescent="0.3">
      <c r="A72" s="3"/>
      <c r="B72" s="9" t="s">
        <v>23</v>
      </c>
      <c r="C72" s="3"/>
      <c r="D72" s="4"/>
      <c r="E72" s="8"/>
      <c r="F72" s="4"/>
      <c r="G72" s="4"/>
      <c r="H72" s="4"/>
      <c r="I72" s="57"/>
      <c r="J72" s="8"/>
      <c r="K72" s="61"/>
      <c r="L72" s="3"/>
    </row>
    <row r="73" spans="1:12" s="6" customFormat="1" ht="16.5" thickBot="1" x14ac:dyDescent="0.3">
      <c r="A73" s="3"/>
      <c r="B73" s="10" t="s">
        <v>4</v>
      </c>
      <c r="C73" s="11" t="s">
        <v>6</v>
      </c>
      <c r="D73" s="12" t="s">
        <v>14</v>
      </c>
      <c r="E73" s="13" t="s">
        <v>10</v>
      </c>
      <c r="F73" s="12" t="s">
        <v>15</v>
      </c>
      <c r="G73" s="4"/>
      <c r="H73" s="4"/>
      <c r="I73" s="57"/>
      <c r="J73" s="8"/>
      <c r="K73" s="61"/>
      <c r="L73" s="3"/>
    </row>
    <row r="74" spans="1:12" s="6" customFormat="1" ht="16.5" thickBot="1" x14ac:dyDescent="0.3">
      <c r="A74" s="3"/>
      <c r="B74" s="14"/>
      <c r="C74" s="15"/>
      <c r="D74" s="16"/>
      <c r="E74" s="17"/>
      <c r="F74" s="16"/>
      <c r="G74" s="4"/>
      <c r="H74" s="4"/>
      <c r="I74" s="57"/>
      <c r="J74" s="8"/>
      <c r="K74" s="61"/>
      <c r="L74" s="3"/>
    </row>
    <row r="75" spans="1:12" s="6" customFormat="1" ht="15.75" customHeight="1" thickBot="1" x14ac:dyDescent="0.3">
      <c r="A75" s="3"/>
      <c r="B75" s="1" t="s">
        <v>24</v>
      </c>
      <c r="C75" s="128"/>
      <c r="D75" s="128"/>
      <c r="E75" s="129"/>
      <c r="F75" s="16"/>
      <c r="G75" s="4"/>
      <c r="H75" s="4"/>
      <c r="I75" s="57"/>
      <c r="J75" s="8"/>
      <c r="K75" s="61"/>
      <c r="L75" s="3"/>
    </row>
    <row r="76" spans="1:12" s="6" customFormat="1" ht="16.5" thickBot="1" x14ac:dyDescent="0.3">
      <c r="A76" s="3"/>
      <c r="B76" s="28"/>
      <c r="C76" s="18"/>
      <c r="D76" s="29"/>
      <c r="E76" s="30"/>
      <c r="F76" s="20"/>
      <c r="G76" s="4"/>
      <c r="H76" s="4"/>
      <c r="I76" s="57"/>
      <c r="J76" s="8"/>
      <c r="K76" s="61"/>
      <c r="L76" s="3"/>
    </row>
    <row r="77" spans="1:12" s="6" customFormat="1" ht="30" customHeight="1" thickBot="1" x14ac:dyDescent="0.3">
      <c r="A77" s="3"/>
      <c r="B77" s="31"/>
      <c r="C77" s="54" t="s">
        <v>25</v>
      </c>
      <c r="D77" s="139">
        <f>F75+F70+F60+H24</f>
        <v>463800</v>
      </c>
      <c r="E77" s="140"/>
      <c r="F77" s="130" t="s">
        <v>26</v>
      </c>
      <c r="G77" s="131"/>
      <c r="H77" s="132"/>
      <c r="I77" s="57"/>
      <c r="J77" s="8"/>
      <c r="K77" s="61"/>
      <c r="L77" s="3"/>
    </row>
    <row r="78" spans="1:12" s="6" customFormat="1" ht="16.5" thickBot="1" x14ac:dyDescent="0.3">
      <c r="A78" s="3"/>
      <c r="B78" s="9"/>
      <c r="C78" s="55" t="s">
        <v>27</v>
      </c>
      <c r="D78" s="135">
        <f>D77*0.18</f>
        <v>83484</v>
      </c>
      <c r="E78" s="136"/>
      <c r="F78" s="4"/>
      <c r="G78" s="4"/>
      <c r="H78" s="4"/>
      <c r="I78" s="57"/>
      <c r="J78" s="8"/>
      <c r="K78" s="61"/>
      <c r="L78" s="3"/>
    </row>
    <row r="79" spans="1:12" s="4" customFormat="1" ht="16.5" thickBot="1" x14ac:dyDescent="0.3">
      <c r="A79" s="3"/>
      <c r="B79" s="3"/>
      <c r="C79" s="55" t="s">
        <v>28</v>
      </c>
      <c r="D79" s="137">
        <f>D77+D78</f>
        <v>547284</v>
      </c>
      <c r="E79" s="138"/>
      <c r="I79" s="57"/>
      <c r="J79" s="8"/>
      <c r="K79" s="61"/>
      <c r="L79" s="3"/>
    </row>
    <row r="80" spans="1:12" ht="12" customHeight="1" x14ac:dyDescent="0.25">
      <c r="D80" s="52"/>
      <c r="E80" s="5"/>
    </row>
    <row r="81" spans="1:12" s="4" customFormat="1" x14ac:dyDescent="0.25">
      <c r="A81" s="3"/>
      <c r="B81" s="58" t="s">
        <v>29</v>
      </c>
      <c r="C81" s="3"/>
      <c r="E81" s="8"/>
      <c r="H81" s="25"/>
      <c r="I81" s="57"/>
      <c r="J81" s="8"/>
      <c r="K81" s="61"/>
      <c r="L81" s="3"/>
    </row>
    <row r="82" spans="1:12" x14ac:dyDescent="0.25">
      <c r="A82" s="7"/>
      <c r="H82" s="25"/>
    </row>
    <row r="83" spans="1:12" s="4" customFormat="1" ht="14.25" customHeight="1" x14ac:dyDescent="0.25">
      <c r="A83" s="3"/>
      <c r="B83" s="3"/>
      <c r="C83" s="3"/>
      <c r="D83" s="4" t="s">
        <v>30</v>
      </c>
      <c r="E83" s="8"/>
      <c r="I83" s="57"/>
      <c r="J83" s="8"/>
      <c r="K83" s="61"/>
      <c r="L83" s="3"/>
    </row>
    <row r="84" spans="1:12" x14ac:dyDescent="0.25">
      <c r="B84" s="32" t="s">
        <v>31</v>
      </c>
    </row>
    <row r="85" spans="1:12" s="4" customFormat="1" x14ac:dyDescent="0.25">
      <c r="A85" s="3"/>
      <c r="C85" s="3"/>
      <c r="E85" s="56"/>
      <c r="I85" s="57"/>
      <c r="J85" s="8"/>
      <c r="K85" s="61"/>
      <c r="L85" s="3"/>
    </row>
    <row r="86" spans="1:12" x14ac:dyDescent="0.25">
      <c r="F86" s="57"/>
    </row>
    <row r="87" spans="1:12" s="4" customFormat="1" x14ac:dyDescent="0.25">
      <c r="A87" s="3"/>
      <c r="B87" s="3"/>
      <c r="C87" s="3"/>
      <c r="E87" s="8"/>
      <c r="I87" s="57"/>
      <c r="J87" s="8"/>
      <c r="K87" s="61"/>
      <c r="L87" s="3"/>
    </row>
    <row r="88" spans="1:12" s="4" customFormat="1" x14ac:dyDescent="0.25">
      <c r="A88" s="3"/>
      <c r="B88" s="3"/>
      <c r="C88" s="3"/>
      <c r="E88" s="8"/>
      <c r="I88" s="57"/>
      <c r="J88" s="8"/>
      <c r="K88" s="61"/>
      <c r="L88" s="3"/>
    </row>
    <row r="89" spans="1:12" s="4" customFormat="1" x14ac:dyDescent="0.25">
      <c r="A89" s="3"/>
      <c r="B89" s="3"/>
      <c r="C89" s="3"/>
      <c r="E89" s="8"/>
      <c r="I89" s="57"/>
      <c r="J89" s="8"/>
      <c r="K89" s="61"/>
      <c r="L89" s="3"/>
    </row>
  </sheetData>
  <mergeCells count="9">
    <mergeCell ref="A11:C11"/>
    <mergeCell ref="D78:E78"/>
    <mergeCell ref="D79:E79"/>
    <mergeCell ref="B24:G24"/>
    <mergeCell ref="B60:E60"/>
    <mergeCell ref="B70:E70"/>
    <mergeCell ref="B75:E75"/>
    <mergeCell ref="D77:E77"/>
    <mergeCell ref="F77:H7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7C5C-1FAA-4B19-A7BD-87A5D3750720}">
  <sheetPr codeName="Feuil3"/>
  <dimension ref="A1:P62"/>
  <sheetViews>
    <sheetView topLeftCell="B13" zoomScaleNormal="100" workbookViewId="0">
      <selection activeCell="K30" sqref="K30"/>
    </sheetView>
  </sheetViews>
  <sheetFormatPr baseColWidth="10" defaultColWidth="8.85546875" defaultRowHeight="15.75" x14ac:dyDescent="0.25"/>
  <cols>
    <col min="1" max="1" width="5.85546875" style="3" customWidth="1"/>
    <col min="2" max="2" width="9.42578125" style="3" customWidth="1"/>
    <col min="3" max="3" width="73.85546875" style="3" customWidth="1"/>
    <col min="4" max="4" width="14.5703125" style="4" customWidth="1"/>
    <col min="5" max="5" width="10.85546875" style="8" customWidth="1"/>
    <col min="6" max="6" width="17" style="4" customWidth="1"/>
    <col min="7" max="7" width="9.42578125" style="4" customWidth="1"/>
    <col min="8" max="8" width="14.5703125" style="4" customWidth="1"/>
    <col min="9" max="9" width="12.85546875" style="57" bestFit="1" customWidth="1"/>
    <col min="10" max="10" width="11.140625" style="101" customWidth="1"/>
    <col min="11" max="11" width="9" style="5" customWidth="1"/>
    <col min="12" max="12" width="11.5703125" style="57" customWidth="1"/>
    <col min="13" max="13" width="8.85546875" style="3"/>
    <col min="14" max="14" width="7.85546875" style="3" customWidth="1"/>
    <col min="15" max="15" width="26.85546875" style="3" customWidth="1"/>
    <col min="16" max="16" width="14.7109375" style="3" customWidth="1"/>
    <col min="17" max="17" width="9.85546875" style="3" bestFit="1" customWidth="1"/>
    <col min="18" max="16384" width="8.85546875" style="3"/>
  </cols>
  <sheetData>
    <row r="1" spans="1:12" ht="17.100000000000001" customHeight="1" x14ac:dyDescent="0.25">
      <c r="E1" s="5"/>
    </row>
    <row r="2" spans="1:12" ht="17.100000000000001" customHeight="1" x14ac:dyDescent="0.25">
      <c r="E2" s="5"/>
    </row>
    <row r="3" spans="1:12" ht="17.100000000000001" customHeight="1" x14ac:dyDescent="0.25">
      <c r="E3" s="5"/>
    </row>
    <row r="4" spans="1:12" ht="17.100000000000001" customHeight="1" x14ac:dyDescent="0.25">
      <c r="E4" s="5"/>
    </row>
    <row r="5" spans="1:12" ht="17.100000000000001" customHeight="1" x14ac:dyDescent="0.25">
      <c r="D5" s="25"/>
      <c r="E5" s="94"/>
      <c r="F5" s="25"/>
      <c r="G5" s="25"/>
      <c r="H5" s="25"/>
      <c r="I5" s="59"/>
      <c r="J5" s="102"/>
      <c r="K5" s="94"/>
    </row>
    <row r="6" spans="1:12" ht="17.25" customHeight="1" x14ac:dyDescent="0.25">
      <c r="D6" s="25"/>
      <c r="E6" s="94"/>
      <c r="F6" s="25"/>
      <c r="G6" s="25"/>
      <c r="H6" s="25"/>
      <c r="I6" s="59"/>
      <c r="J6" s="102"/>
      <c r="K6" s="94"/>
    </row>
    <row r="7" spans="1:12" s="99" customFormat="1" ht="15.75" customHeight="1" x14ac:dyDescent="0.25">
      <c r="A7" s="95" t="s">
        <v>65</v>
      </c>
      <c r="B7" s="112"/>
      <c r="C7" s="96"/>
      <c r="D7" s="97"/>
      <c r="E7" s="98"/>
      <c r="F7" s="97"/>
      <c r="G7" s="97"/>
      <c r="H7" s="97"/>
      <c r="I7" s="98"/>
      <c r="J7" s="103"/>
      <c r="K7" s="94"/>
      <c r="L7" s="126"/>
    </row>
    <row r="8" spans="1:12" ht="17.100000000000001" customHeight="1" x14ac:dyDescent="0.25">
      <c r="A8" s="7" t="s">
        <v>50</v>
      </c>
      <c r="D8" s="92"/>
      <c r="E8" s="94"/>
      <c r="F8" s="92"/>
      <c r="G8" s="92"/>
      <c r="H8" s="92"/>
      <c r="I8" s="93"/>
      <c r="J8" s="102"/>
      <c r="K8" s="94"/>
    </row>
    <row r="9" spans="1:12" ht="17.100000000000001" customHeight="1" x14ac:dyDescent="0.25">
      <c r="A9" s="7" t="s">
        <v>43</v>
      </c>
      <c r="D9" s="92"/>
      <c r="F9" s="92"/>
      <c r="G9" s="92"/>
      <c r="H9" s="92"/>
      <c r="I9" s="93"/>
      <c r="J9" s="102"/>
      <c r="K9" s="94"/>
      <c r="L9" s="127"/>
    </row>
    <row r="10" spans="1:12" ht="17.100000000000001" customHeight="1" x14ac:dyDescent="0.25">
      <c r="A10" s="7" t="s">
        <v>44</v>
      </c>
      <c r="D10" s="92"/>
      <c r="E10" s="94"/>
      <c r="F10" s="92"/>
      <c r="G10" s="92"/>
      <c r="H10" s="92"/>
      <c r="I10" s="93"/>
      <c r="J10" s="102"/>
      <c r="K10" s="94"/>
    </row>
    <row r="11" spans="1:12" ht="17.100000000000001" customHeight="1" x14ac:dyDescent="0.25">
      <c r="A11" s="7" t="s">
        <v>51</v>
      </c>
      <c r="D11" s="92"/>
      <c r="F11" s="92"/>
      <c r="G11" s="92"/>
      <c r="H11" s="92"/>
      <c r="I11" s="93"/>
      <c r="J11" s="102"/>
      <c r="K11" s="94"/>
    </row>
    <row r="12" spans="1:12" ht="17.100000000000001" customHeight="1" x14ac:dyDescent="0.25">
      <c r="A12" s="7"/>
      <c r="D12" s="92"/>
      <c r="F12" s="92"/>
      <c r="G12" s="92"/>
      <c r="H12" s="92"/>
      <c r="I12" s="93"/>
      <c r="J12" s="102"/>
      <c r="K12" s="94"/>
    </row>
    <row r="13" spans="1:12" ht="17.100000000000001" customHeight="1" x14ac:dyDescent="0.25">
      <c r="A13" s="7"/>
      <c r="D13" s="92"/>
      <c r="F13" s="92"/>
      <c r="G13" s="92"/>
      <c r="H13" s="92"/>
      <c r="I13" s="93"/>
      <c r="J13" s="102"/>
      <c r="K13" s="94"/>
    </row>
    <row r="14" spans="1:12" ht="17.100000000000001" customHeight="1" x14ac:dyDescent="0.25">
      <c r="B14" s="9" t="s">
        <v>70</v>
      </c>
      <c r="C14" s="100"/>
      <c r="D14" s="92"/>
      <c r="F14" s="92"/>
      <c r="G14" s="92"/>
      <c r="H14" s="92"/>
      <c r="I14" s="93"/>
      <c r="J14" s="102"/>
      <c r="K14" s="94"/>
    </row>
    <row r="15" spans="1:12" ht="10.5" customHeight="1" x14ac:dyDescent="0.25">
      <c r="D15" s="92"/>
      <c r="F15" s="92"/>
      <c r="G15" s="92"/>
      <c r="H15" s="92"/>
      <c r="I15" s="93"/>
      <c r="J15" s="102"/>
      <c r="K15" s="94"/>
    </row>
    <row r="16" spans="1:12" ht="17.100000000000001" customHeight="1" thickBot="1" x14ac:dyDescent="0.3">
      <c r="A16" s="9" t="s">
        <v>3</v>
      </c>
      <c r="D16" s="92"/>
      <c r="F16" s="92"/>
      <c r="G16" s="92"/>
      <c r="H16" s="92"/>
      <c r="I16" s="93"/>
      <c r="J16" s="102"/>
      <c r="K16" s="94"/>
    </row>
    <row r="17" spans="1:12" ht="36.75" customHeight="1" thickBot="1" x14ac:dyDescent="0.3">
      <c r="A17" s="10" t="s">
        <v>4</v>
      </c>
      <c r="B17" s="10" t="s">
        <v>5</v>
      </c>
      <c r="C17" s="11" t="s">
        <v>6</v>
      </c>
      <c r="D17" s="12" t="s">
        <v>7</v>
      </c>
      <c r="E17" s="13" t="s">
        <v>8</v>
      </c>
      <c r="F17" s="12" t="s">
        <v>9</v>
      </c>
      <c r="G17" s="12" t="s">
        <v>10</v>
      </c>
      <c r="H17" s="12" t="s">
        <v>11</v>
      </c>
      <c r="J17" s="8"/>
    </row>
    <row r="18" spans="1:12" ht="16.5" thickBot="1" x14ac:dyDescent="0.3">
      <c r="A18" s="14"/>
      <c r="B18" s="14"/>
      <c r="C18" s="15"/>
      <c r="D18" s="16"/>
      <c r="E18" s="17"/>
      <c r="F18" s="16">
        <f>E18*D18</f>
        <v>0</v>
      </c>
      <c r="G18" s="16"/>
      <c r="H18" s="16">
        <f t="shared" ref="H18" si="0">G18*F18</f>
        <v>0</v>
      </c>
    </row>
    <row r="19" spans="1:12" ht="15.75" customHeight="1" thickBot="1" x14ac:dyDescent="0.3">
      <c r="A19" s="14"/>
      <c r="B19" s="2" t="s">
        <v>12</v>
      </c>
      <c r="C19" s="18"/>
      <c r="D19" s="18"/>
      <c r="E19" s="18"/>
      <c r="F19" s="18"/>
      <c r="G19" s="89"/>
      <c r="H19" s="16">
        <f>SUM(H18:H18)</f>
        <v>0</v>
      </c>
    </row>
    <row r="20" spans="1:12" ht="9.75" customHeight="1" x14ac:dyDescent="0.25">
      <c r="B20" s="19"/>
      <c r="C20" s="19"/>
      <c r="D20" s="20"/>
      <c r="F20" s="21"/>
      <c r="G20" s="21"/>
      <c r="H20" s="20"/>
    </row>
    <row r="21" spans="1:12" ht="16.5" thickBot="1" x14ac:dyDescent="0.3">
      <c r="A21" s="9" t="s">
        <v>13</v>
      </c>
      <c r="D21" s="20"/>
    </row>
    <row r="22" spans="1:12" ht="17.100000000000001" customHeight="1" thickBot="1" x14ac:dyDescent="0.3">
      <c r="B22" s="22" t="s">
        <v>4</v>
      </c>
      <c r="C22" s="11" t="s">
        <v>6</v>
      </c>
      <c r="D22" s="12" t="s">
        <v>14</v>
      </c>
      <c r="E22" s="13" t="s">
        <v>10</v>
      </c>
      <c r="F22" s="12" t="s">
        <v>15</v>
      </c>
    </row>
    <row r="23" spans="1:12" ht="17.100000000000001" customHeight="1" thickBot="1" x14ac:dyDescent="0.3">
      <c r="B23" s="23"/>
      <c r="C23" s="67" t="s">
        <v>52</v>
      </c>
      <c r="D23" s="114">
        <v>2000</v>
      </c>
      <c r="E23" s="17">
        <v>10</v>
      </c>
      <c r="F23" s="16">
        <f>+D23*E23</f>
        <v>20000</v>
      </c>
      <c r="J23" s="104">
        <v>1500</v>
      </c>
      <c r="K23" s="8">
        <v>1.4</v>
      </c>
      <c r="L23" s="57">
        <f>+J23*K23</f>
        <v>2100</v>
      </c>
    </row>
    <row r="24" spans="1:12" ht="17.100000000000001" customHeight="1" thickBot="1" x14ac:dyDescent="0.3">
      <c r="B24" s="23"/>
      <c r="C24" s="67" t="s">
        <v>71</v>
      </c>
      <c r="D24" s="114">
        <v>35000</v>
      </c>
      <c r="E24" s="17">
        <v>10</v>
      </c>
      <c r="F24" s="16">
        <f t="shared" ref="F24:F28" si="1">+D24*E24</f>
        <v>350000</v>
      </c>
      <c r="J24" s="104">
        <v>22161</v>
      </c>
      <c r="K24" s="8">
        <v>1.4</v>
      </c>
      <c r="L24" s="57">
        <f>+J24*K24</f>
        <v>31025.399999999998</v>
      </c>
    </row>
    <row r="25" spans="1:12" ht="17.100000000000001" customHeight="1" thickBot="1" x14ac:dyDescent="0.3">
      <c r="B25" s="23"/>
      <c r="C25" s="67" t="s">
        <v>54</v>
      </c>
      <c r="D25" s="114">
        <v>1500</v>
      </c>
      <c r="E25" s="17">
        <v>100</v>
      </c>
      <c r="F25" s="16">
        <f t="shared" si="1"/>
        <v>150000</v>
      </c>
      <c r="J25" s="104"/>
      <c r="K25" s="8">
        <v>1.4</v>
      </c>
      <c r="L25" s="57">
        <f t="shared" ref="L25:L26" si="2">+J25*K25</f>
        <v>0</v>
      </c>
    </row>
    <row r="26" spans="1:12" ht="17.100000000000001" customHeight="1" thickBot="1" x14ac:dyDescent="0.3">
      <c r="B26" s="23"/>
      <c r="C26" s="67" t="s">
        <v>55</v>
      </c>
      <c r="D26" s="114">
        <v>3000</v>
      </c>
      <c r="E26" s="17">
        <v>23</v>
      </c>
      <c r="F26" s="16">
        <f t="shared" si="1"/>
        <v>69000</v>
      </c>
      <c r="J26" s="104">
        <v>2500</v>
      </c>
      <c r="K26" s="8">
        <v>1.4</v>
      </c>
      <c r="L26" s="57">
        <f t="shared" si="2"/>
        <v>3500</v>
      </c>
    </row>
    <row r="27" spans="1:12" ht="17.100000000000001" customHeight="1" thickBot="1" x14ac:dyDescent="0.3">
      <c r="B27" s="23"/>
      <c r="C27" s="67" t="s">
        <v>58</v>
      </c>
      <c r="D27" s="114">
        <v>3600</v>
      </c>
      <c r="E27" s="17">
        <v>3</v>
      </c>
      <c r="F27" s="16">
        <f t="shared" si="1"/>
        <v>10800</v>
      </c>
      <c r="J27" s="104"/>
      <c r="K27" s="56"/>
    </row>
    <row r="28" spans="1:12" ht="17.100000000000001" customHeight="1" thickBot="1" x14ac:dyDescent="0.3">
      <c r="B28" s="23"/>
      <c r="C28" s="67" t="s">
        <v>64</v>
      </c>
      <c r="D28" s="114">
        <v>1500</v>
      </c>
      <c r="E28" s="106">
        <v>2</v>
      </c>
      <c r="F28" s="16">
        <f t="shared" si="1"/>
        <v>3000</v>
      </c>
      <c r="J28" s="104"/>
      <c r="K28" s="56"/>
    </row>
    <row r="29" spans="1:12" ht="17.100000000000001" customHeight="1" thickBot="1" x14ac:dyDescent="0.3">
      <c r="B29" s="23"/>
      <c r="C29" s="67" t="s">
        <v>69</v>
      </c>
      <c r="D29" s="119">
        <v>20000</v>
      </c>
      <c r="E29" s="113">
        <v>1</v>
      </c>
      <c r="F29" s="12">
        <f>+D29*E29</f>
        <v>20000</v>
      </c>
      <c r="J29" s="104"/>
      <c r="K29" s="56"/>
    </row>
    <row r="30" spans="1:12" ht="17.100000000000001" customHeight="1" thickBot="1" x14ac:dyDescent="0.3">
      <c r="B30" s="23"/>
      <c r="C30" s="105"/>
      <c r="D30" s="110"/>
      <c r="E30" s="111"/>
      <c r="F30" s="16"/>
      <c r="J30" s="104"/>
      <c r="K30" s="56"/>
    </row>
    <row r="31" spans="1:12" ht="17.100000000000001" customHeight="1" thickBot="1" x14ac:dyDescent="0.3">
      <c r="B31" s="23"/>
      <c r="C31" s="105"/>
      <c r="D31" s="108"/>
      <c r="E31" s="107"/>
      <c r="F31" s="16"/>
      <c r="J31" s="104"/>
      <c r="K31" s="56"/>
    </row>
    <row r="32" spans="1:12" ht="17.100000000000001" customHeight="1" thickBot="1" x14ac:dyDescent="0.3">
      <c r="B32" s="23"/>
      <c r="C32" s="105" t="s">
        <v>66</v>
      </c>
      <c r="D32" s="109"/>
      <c r="E32" s="17"/>
      <c r="F32" s="24"/>
      <c r="G32" s="25"/>
      <c r="H32" s="25"/>
      <c r="I32" s="59"/>
      <c r="J32" s="104"/>
      <c r="K32" s="8"/>
    </row>
    <row r="33" spans="1:16" ht="17.100000000000001" customHeight="1" thickBot="1" x14ac:dyDescent="0.3">
      <c r="B33" s="23"/>
      <c r="C33" s="105" t="s">
        <v>67</v>
      </c>
      <c r="D33" s="109"/>
      <c r="E33" s="17"/>
      <c r="F33" s="24"/>
      <c r="G33" s="25"/>
      <c r="H33" s="25"/>
      <c r="I33" s="59"/>
      <c r="J33" s="104"/>
      <c r="K33" s="8"/>
    </row>
    <row r="34" spans="1:16" s="6" customFormat="1" ht="27" customHeight="1" thickBot="1" x14ac:dyDescent="0.3">
      <c r="A34" s="3"/>
      <c r="B34" s="118" t="s">
        <v>16</v>
      </c>
      <c r="C34" s="18"/>
      <c r="D34" s="18"/>
      <c r="E34" s="89"/>
      <c r="F34" s="16">
        <f>SUM(F23:F33)</f>
        <v>622800</v>
      </c>
      <c r="G34" s="4"/>
      <c r="H34" s="4"/>
      <c r="I34" s="57"/>
      <c r="J34" s="104"/>
      <c r="K34" s="8"/>
      <c r="L34" s="5"/>
    </row>
    <row r="35" spans="1:16" s="6" customFormat="1" ht="15.75" customHeight="1" x14ac:dyDescent="0.25">
      <c r="A35" s="3"/>
      <c r="B35" s="26"/>
      <c r="C35" s="26"/>
      <c r="D35" s="26"/>
      <c r="E35" s="26"/>
      <c r="F35" s="20"/>
      <c r="G35" s="4"/>
      <c r="H35" s="4"/>
      <c r="I35" s="57"/>
      <c r="J35" s="104"/>
      <c r="K35" s="8"/>
      <c r="L35" s="5"/>
    </row>
    <row r="36" spans="1:16" s="6" customFormat="1" ht="16.5" thickBot="1" x14ac:dyDescent="0.3">
      <c r="A36" s="3"/>
      <c r="B36" s="9" t="s">
        <v>17</v>
      </c>
      <c r="C36" s="3"/>
      <c r="D36" s="4"/>
      <c r="E36" s="8"/>
      <c r="F36" s="4" t="s">
        <v>18</v>
      </c>
      <c r="G36" s="4"/>
      <c r="H36" s="4"/>
      <c r="I36" s="60"/>
      <c r="J36" s="104"/>
      <c r="K36" s="8"/>
      <c r="L36" s="5"/>
    </row>
    <row r="37" spans="1:16" s="6" customFormat="1" ht="15.75" customHeight="1" thickBot="1" x14ac:dyDescent="0.3">
      <c r="A37" s="3"/>
      <c r="B37" s="10" t="s">
        <v>4</v>
      </c>
      <c r="C37" s="11" t="s">
        <v>19</v>
      </c>
      <c r="D37" s="12" t="s">
        <v>20</v>
      </c>
      <c r="E37" s="13" t="s">
        <v>10</v>
      </c>
      <c r="F37" s="12" t="s">
        <v>21</v>
      </c>
      <c r="G37" s="4"/>
      <c r="I37" s="4"/>
      <c r="J37" s="104"/>
      <c r="K37" s="8"/>
      <c r="L37" s="5"/>
    </row>
    <row r="38" spans="1:16" s="6" customFormat="1" ht="15.75" customHeight="1" thickBot="1" x14ac:dyDescent="0.3">
      <c r="A38" s="3"/>
      <c r="B38" s="14"/>
      <c r="C38" s="15"/>
      <c r="D38" s="16"/>
      <c r="E38" s="17"/>
      <c r="F38" s="16"/>
      <c r="G38" s="4"/>
      <c r="I38" s="4"/>
      <c r="J38" s="104"/>
      <c r="K38" s="8"/>
      <c r="L38" s="5"/>
    </row>
    <row r="39" spans="1:16" s="6" customFormat="1" ht="15.75" customHeight="1" thickBot="1" x14ac:dyDescent="0.3">
      <c r="A39" s="3"/>
      <c r="B39" s="14"/>
      <c r="C39" s="123" t="s">
        <v>68</v>
      </c>
      <c r="D39" s="121">
        <v>120000</v>
      </c>
      <c r="E39" s="122">
        <v>1</v>
      </c>
      <c r="F39" s="121">
        <f>+D39*E39</f>
        <v>120000</v>
      </c>
      <c r="G39" s="4"/>
      <c r="I39" s="4">
        <f>1800*8*2*3+10000*3+5000</f>
        <v>121400</v>
      </c>
      <c r="J39" s="104"/>
      <c r="K39" s="8"/>
      <c r="L39" s="5"/>
    </row>
    <row r="40" spans="1:16" s="6" customFormat="1" ht="16.5" thickBot="1" x14ac:dyDescent="0.3">
      <c r="A40" s="3"/>
      <c r="B40" s="14"/>
      <c r="C40" s="68"/>
      <c r="D40" s="24"/>
      <c r="E40" s="17"/>
      <c r="F40" s="16"/>
      <c r="G40" s="4"/>
      <c r="I40" s="4"/>
      <c r="J40" s="104"/>
      <c r="K40" s="8"/>
      <c r="L40" s="5"/>
    </row>
    <row r="41" spans="1:16" s="6" customFormat="1" ht="15.75" customHeight="1" thickBot="1" x14ac:dyDescent="0.3">
      <c r="A41" s="3"/>
      <c r="B41" s="118" t="s">
        <v>22</v>
      </c>
      <c r="C41" s="18"/>
      <c r="D41" s="18"/>
      <c r="E41" s="89"/>
      <c r="F41" s="16">
        <f>SUM(F39:F40)</f>
        <v>120000</v>
      </c>
      <c r="G41" s="4"/>
      <c r="I41" s="4"/>
      <c r="J41" s="101"/>
      <c r="K41" s="5"/>
      <c r="L41" s="57"/>
    </row>
    <row r="42" spans="1:16" s="6" customFormat="1" ht="12.75" customHeight="1" x14ac:dyDescent="0.25">
      <c r="A42" s="3"/>
      <c r="B42" s="26"/>
      <c r="C42" s="26"/>
      <c r="D42" s="27"/>
      <c r="E42" s="8"/>
      <c r="F42" s="20"/>
      <c r="G42" s="4"/>
      <c r="H42" s="4"/>
      <c r="I42" s="57"/>
      <c r="J42" s="101"/>
      <c r="K42" s="5"/>
      <c r="L42" s="57"/>
    </row>
    <row r="43" spans="1:16" s="6" customFormat="1" ht="16.5" thickBot="1" x14ac:dyDescent="0.3">
      <c r="A43" s="3"/>
      <c r="B43" s="9" t="s">
        <v>23</v>
      </c>
      <c r="C43" s="3"/>
      <c r="D43" s="4"/>
      <c r="E43" s="8"/>
      <c r="F43" s="4"/>
      <c r="G43" s="4"/>
      <c r="H43" s="4"/>
      <c r="I43" s="57"/>
      <c r="J43" s="101"/>
      <c r="K43" s="5"/>
      <c r="L43" s="57"/>
    </row>
    <row r="44" spans="1:16" s="6" customFormat="1" ht="16.5" thickBot="1" x14ac:dyDescent="0.3">
      <c r="A44" s="3"/>
      <c r="B44" s="10" t="s">
        <v>4</v>
      </c>
      <c r="C44" s="11" t="s">
        <v>6</v>
      </c>
      <c r="D44" s="12" t="s">
        <v>14</v>
      </c>
      <c r="E44" s="13" t="s">
        <v>10</v>
      </c>
      <c r="F44" s="12" t="s">
        <v>15</v>
      </c>
      <c r="G44" s="4"/>
      <c r="H44" s="4"/>
      <c r="I44" s="57"/>
      <c r="J44" s="101"/>
      <c r="K44" s="5"/>
      <c r="L44" s="57"/>
    </row>
    <row r="45" spans="1:16" ht="17.100000000000001" customHeight="1" thickBot="1" x14ac:dyDescent="0.3">
      <c r="B45" s="23"/>
      <c r="C45" s="67"/>
      <c r="D45" s="16"/>
      <c r="E45" s="17"/>
      <c r="F45" s="16"/>
      <c r="J45" s="104"/>
      <c r="K45" s="56"/>
    </row>
    <row r="46" spans="1:16" s="6" customFormat="1" ht="16.5" thickBot="1" x14ac:dyDescent="0.3">
      <c r="A46" s="3"/>
      <c r="B46" s="14"/>
      <c r="C46" s="15" t="s">
        <v>72</v>
      </c>
      <c r="D46" s="16">
        <v>180000</v>
      </c>
      <c r="E46" s="17">
        <v>1</v>
      </c>
      <c r="F46" s="16">
        <f>+D46*E46</f>
        <v>180000</v>
      </c>
      <c r="G46" s="4"/>
      <c r="H46" s="4"/>
      <c r="I46" s="57"/>
      <c r="J46" s="101">
        <v>150000</v>
      </c>
      <c r="K46" s="125">
        <v>1.2</v>
      </c>
      <c r="L46" s="57">
        <f>+J46*K46</f>
        <v>180000</v>
      </c>
      <c r="O46" s="124" t="s">
        <v>73</v>
      </c>
      <c r="P46" s="124">
        <v>100000</v>
      </c>
    </row>
    <row r="47" spans="1:16" ht="17.100000000000001" customHeight="1" thickBot="1" x14ac:dyDescent="0.3">
      <c r="B47" s="115"/>
      <c r="C47" s="120"/>
      <c r="D47" s="117"/>
      <c r="E47" s="106"/>
      <c r="F47" s="24"/>
      <c r="G47" s="25"/>
      <c r="H47" s="25"/>
      <c r="I47" s="59"/>
      <c r="J47" s="104"/>
      <c r="K47" s="8"/>
    </row>
    <row r="48" spans="1:16" s="6" customFormat="1" ht="15.75" customHeight="1" thickBot="1" x14ac:dyDescent="0.3">
      <c r="A48" s="3"/>
      <c r="B48" s="1" t="s">
        <v>22</v>
      </c>
      <c r="C48" s="128"/>
      <c r="D48" s="128"/>
      <c r="E48" s="129"/>
      <c r="F48" s="16">
        <f>SUM(F46:F46)</f>
        <v>180000</v>
      </c>
      <c r="G48" s="4"/>
      <c r="I48" s="4"/>
      <c r="J48" s="8"/>
      <c r="K48" s="5"/>
      <c r="L48" s="57"/>
    </row>
    <row r="49" spans="1:12" s="6" customFormat="1" ht="15.75" customHeight="1" thickBot="1" x14ac:dyDescent="0.3">
      <c r="A49" s="3"/>
      <c r="B49" s="26"/>
      <c r="C49" s="18"/>
      <c r="D49" s="18"/>
      <c r="E49" s="89"/>
      <c r="F49" s="116"/>
      <c r="G49" s="4"/>
      <c r="I49" s="4"/>
      <c r="J49" s="8"/>
      <c r="K49" s="5"/>
      <c r="L49" s="57"/>
    </row>
    <row r="50" spans="1:12" s="6" customFormat="1" ht="30" customHeight="1" thickBot="1" x14ac:dyDescent="0.3">
      <c r="A50" s="3"/>
      <c r="B50" s="31"/>
      <c r="C50" s="54" t="s">
        <v>25</v>
      </c>
      <c r="D50" s="90">
        <f>+F34+F41+F48</f>
        <v>922800</v>
      </c>
      <c r="E50" s="91"/>
      <c r="F50" s="130" t="s">
        <v>26</v>
      </c>
      <c r="G50" s="131"/>
      <c r="H50" s="132"/>
      <c r="I50" s="57"/>
      <c r="J50" s="101"/>
      <c r="K50" s="5"/>
      <c r="L50" s="57"/>
    </row>
    <row r="51" spans="1:12" s="6" customFormat="1" ht="16.5" thickBot="1" x14ac:dyDescent="0.3">
      <c r="A51" s="3"/>
      <c r="B51" s="9"/>
      <c r="C51" s="55" t="s">
        <v>27</v>
      </c>
      <c r="D51" s="85">
        <f>D50*0.18</f>
        <v>166104</v>
      </c>
      <c r="E51" s="86"/>
      <c r="F51" s="4"/>
      <c r="G51" s="4"/>
      <c r="H51" s="4"/>
      <c r="I51" s="57"/>
      <c r="J51" s="101"/>
      <c r="K51" s="5"/>
      <c r="L51" s="57"/>
    </row>
    <row r="52" spans="1:12" s="4" customFormat="1" ht="16.5" thickBot="1" x14ac:dyDescent="0.3">
      <c r="A52" s="3"/>
      <c r="B52" s="3"/>
      <c r="C52" s="55" t="s">
        <v>28</v>
      </c>
      <c r="D52" s="87">
        <f>D50+D51</f>
        <v>1088904</v>
      </c>
      <c r="E52" s="88"/>
      <c r="I52" s="57"/>
      <c r="J52" s="101"/>
      <c r="K52" s="5"/>
      <c r="L52" s="57"/>
    </row>
    <row r="53" spans="1:12" ht="12" customHeight="1" x14ac:dyDescent="0.25">
      <c r="D53" s="52"/>
      <c r="E53" s="5"/>
    </row>
    <row r="54" spans="1:12" s="4" customFormat="1" x14ac:dyDescent="0.25">
      <c r="A54" s="3"/>
      <c r="B54" s="58" t="s">
        <v>29</v>
      </c>
      <c r="C54" s="3"/>
      <c r="E54" s="8"/>
      <c r="H54" s="25"/>
      <c r="I54" s="57"/>
      <c r="J54" s="101"/>
      <c r="K54" s="5"/>
      <c r="L54" s="57"/>
    </row>
    <row r="55" spans="1:12" x14ac:dyDescent="0.25">
      <c r="A55" s="7"/>
      <c r="H55" s="25"/>
    </row>
    <row r="56" spans="1:12" s="4" customFormat="1" ht="14.25" customHeight="1" x14ac:dyDescent="0.25">
      <c r="A56" s="3"/>
      <c r="B56" s="3"/>
      <c r="C56" s="3"/>
      <c r="E56" s="8"/>
      <c r="I56" s="57"/>
      <c r="J56" s="101"/>
      <c r="K56" s="5"/>
      <c r="L56" s="57"/>
    </row>
    <row r="57" spans="1:12" x14ac:dyDescent="0.25">
      <c r="B57" s="32" t="s">
        <v>31</v>
      </c>
    </row>
    <row r="58" spans="1:12" s="4" customFormat="1" x14ac:dyDescent="0.25">
      <c r="A58" s="3"/>
      <c r="C58" s="3"/>
      <c r="E58" s="56"/>
      <c r="I58" s="57"/>
      <c r="J58" s="101"/>
      <c r="K58" s="5"/>
      <c r="L58" s="57"/>
    </row>
    <row r="59" spans="1:12" x14ac:dyDescent="0.25">
      <c r="F59" s="57"/>
    </row>
    <row r="60" spans="1:12" s="4" customFormat="1" x14ac:dyDescent="0.25">
      <c r="A60" s="3"/>
      <c r="B60" s="3"/>
      <c r="C60" s="3"/>
      <c r="E60" s="8"/>
      <c r="I60" s="57"/>
      <c r="J60" s="101"/>
      <c r="K60" s="5"/>
      <c r="L60" s="57"/>
    </row>
    <row r="61" spans="1:12" s="4" customFormat="1" x14ac:dyDescent="0.25">
      <c r="A61" s="3"/>
      <c r="B61" s="3"/>
      <c r="C61" s="3"/>
      <c r="E61" s="8"/>
      <c r="I61" s="57"/>
      <c r="J61" s="101"/>
      <c r="K61" s="5"/>
      <c r="L61" s="57"/>
    </row>
    <row r="62" spans="1:12" s="4" customFormat="1" x14ac:dyDescent="0.25">
      <c r="A62" s="3"/>
      <c r="B62" s="3"/>
      <c r="C62" s="3"/>
      <c r="E62" s="8"/>
      <c r="I62" s="57"/>
      <c r="J62" s="101"/>
      <c r="K62" s="5"/>
      <c r="L62" s="57"/>
    </row>
  </sheetData>
  <mergeCells count="2">
    <mergeCell ref="B48:E48"/>
    <mergeCell ref="F50:H5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5188-BF1F-49A0-BD83-4614B44BBF90}">
  <sheetPr codeName="Feuil4"/>
  <dimension ref="A1:P64"/>
  <sheetViews>
    <sheetView tabSelected="1" topLeftCell="A5" zoomScaleNormal="100" workbookViewId="0">
      <selection activeCell="O43" sqref="O43"/>
    </sheetView>
  </sheetViews>
  <sheetFormatPr baseColWidth="10" defaultColWidth="8.85546875" defaultRowHeight="15.75" x14ac:dyDescent="0.25"/>
  <cols>
    <col min="1" max="1" width="5.85546875" style="3" customWidth="1"/>
    <col min="2" max="2" width="10.85546875" style="3" customWidth="1"/>
    <col min="3" max="3" width="53.28515625" style="3" customWidth="1"/>
    <col min="4" max="4" width="16.42578125" style="4" customWidth="1"/>
    <col min="5" max="5" width="10.85546875" style="8" customWidth="1"/>
    <col min="6" max="6" width="17" style="4" customWidth="1"/>
    <col min="7" max="7" width="9.42578125" style="4" customWidth="1"/>
    <col min="8" max="8" width="14.5703125" style="4" customWidth="1"/>
    <col min="9" max="9" width="12.85546875" style="57" bestFit="1" customWidth="1"/>
    <col min="10" max="10" width="11.140625" style="8" customWidth="1"/>
    <col min="11" max="11" width="12" style="61" customWidth="1"/>
    <col min="12" max="12" width="11.5703125" style="3" customWidth="1"/>
    <col min="13" max="14" width="8.85546875" style="3"/>
    <col min="15" max="15" width="28.7109375" style="3" customWidth="1"/>
    <col min="16" max="16" width="22.5703125" style="3" customWidth="1"/>
    <col min="17" max="16384" width="8.85546875" style="3"/>
  </cols>
  <sheetData>
    <row r="1" spans="1:11" x14ac:dyDescent="0.25">
      <c r="E1" s="5"/>
    </row>
    <row r="2" spans="1:11" ht="17.100000000000001" customHeight="1" x14ac:dyDescent="0.25">
      <c r="E2" s="5"/>
    </row>
    <row r="3" spans="1:11" ht="17.100000000000001" customHeight="1" x14ac:dyDescent="0.25">
      <c r="E3" s="5"/>
    </row>
    <row r="4" spans="1:11" ht="17.100000000000001" customHeight="1" x14ac:dyDescent="0.25">
      <c r="D4" s="3"/>
      <c r="E4" s="3"/>
      <c r="F4" s="3"/>
      <c r="G4" s="3"/>
      <c r="H4" s="3"/>
      <c r="I4" s="3"/>
      <c r="J4" s="3"/>
      <c r="K4" s="3"/>
    </row>
    <row r="5" spans="1:11" ht="17.100000000000001" customHeight="1" x14ac:dyDescent="0.25">
      <c r="D5" s="3"/>
      <c r="E5" s="3"/>
      <c r="F5" s="3"/>
      <c r="G5" s="3"/>
      <c r="H5" s="3"/>
      <c r="I5" s="3"/>
      <c r="J5" s="3"/>
      <c r="K5" s="3"/>
    </row>
    <row r="6" spans="1:11" ht="17.100000000000001" customHeight="1" x14ac:dyDescent="0.25">
      <c r="D6" s="3"/>
      <c r="E6" s="3"/>
      <c r="F6" s="3"/>
      <c r="G6" s="3"/>
      <c r="H6" s="3"/>
      <c r="I6" s="3"/>
      <c r="J6" s="3"/>
      <c r="K6" s="3"/>
    </row>
    <row r="7" spans="1:11" ht="17.100000000000001" customHeight="1" x14ac:dyDescent="0.25">
      <c r="A7" s="7" t="s">
        <v>81</v>
      </c>
      <c r="D7" s="3"/>
      <c r="E7" s="3"/>
      <c r="F7" s="3"/>
      <c r="G7" s="3"/>
      <c r="H7" s="3"/>
      <c r="I7" s="3"/>
      <c r="J7" s="3"/>
      <c r="K7" s="3"/>
    </row>
    <row r="8" spans="1:11" ht="17.100000000000001" customHeight="1" x14ac:dyDescent="0.25">
      <c r="A8" s="7" t="s">
        <v>82</v>
      </c>
      <c r="D8" s="3"/>
      <c r="E8" s="3"/>
      <c r="F8" s="3"/>
      <c r="G8" s="3"/>
      <c r="H8" s="3"/>
      <c r="I8" s="3"/>
      <c r="J8" s="3"/>
      <c r="K8" s="3"/>
    </row>
    <row r="9" spans="1:11" ht="17.100000000000001" customHeight="1" x14ac:dyDescent="0.25">
      <c r="A9" s="7" t="s">
        <v>75</v>
      </c>
      <c r="D9" s="3"/>
      <c r="E9" s="3"/>
      <c r="F9" s="3"/>
      <c r="G9" s="3"/>
      <c r="H9" s="3"/>
      <c r="I9" s="3"/>
      <c r="J9" s="3"/>
      <c r="K9" s="3"/>
    </row>
    <row r="10" spans="1:11" ht="17.100000000000001" customHeight="1" x14ac:dyDescent="0.25">
      <c r="A10" s="7" t="s">
        <v>76</v>
      </c>
      <c r="D10" s="3"/>
      <c r="E10" s="3"/>
      <c r="F10" s="3"/>
      <c r="G10" s="3"/>
      <c r="H10" s="3"/>
      <c r="I10" s="3"/>
      <c r="J10" s="3"/>
      <c r="K10" s="3"/>
    </row>
    <row r="11" spans="1:11" ht="17.100000000000001" customHeight="1" x14ac:dyDescent="0.25">
      <c r="A11" s="7" t="s">
        <v>77</v>
      </c>
      <c r="D11" s="3"/>
      <c r="E11" s="3"/>
      <c r="F11" s="3"/>
      <c r="G11" s="3"/>
      <c r="H11" s="3"/>
      <c r="I11" s="3"/>
      <c r="J11" s="3"/>
      <c r="K11" s="3"/>
    </row>
    <row r="12" spans="1:11" ht="17.100000000000001" customHeight="1" x14ac:dyDescent="0.25">
      <c r="A12" s="7" t="s">
        <v>78</v>
      </c>
      <c r="D12" s="3"/>
      <c r="E12" s="3"/>
      <c r="F12" s="3"/>
      <c r="G12" s="3"/>
      <c r="H12" s="3"/>
      <c r="I12" s="3"/>
      <c r="J12" s="3"/>
      <c r="K12" s="3"/>
    </row>
    <row r="13" spans="1:11" ht="17.100000000000001" customHeight="1" x14ac:dyDescent="0.25">
      <c r="D13" s="3"/>
      <c r="E13" s="3"/>
      <c r="F13" s="3"/>
      <c r="G13" s="3"/>
      <c r="H13" s="3"/>
      <c r="I13" s="3"/>
      <c r="J13" s="3"/>
      <c r="K13" s="3"/>
    </row>
    <row r="14" spans="1:11" ht="17.100000000000001" customHeight="1" x14ac:dyDescent="0.25">
      <c r="D14" s="3"/>
      <c r="E14" s="3"/>
      <c r="F14" s="7" t="s">
        <v>83</v>
      </c>
      <c r="G14" s="3"/>
      <c r="H14" s="3"/>
      <c r="I14" s="3"/>
      <c r="J14" s="3"/>
      <c r="K14" s="3"/>
    </row>
    <row r="15" spans="1:11" ht="17.100000000000001" customHeight="1" x14ac:dyDescent="0.25">
      <c r="B15" s="3" t="s">
        <v>70</v>
      </c>
      <c r="C15" s="100"/>
      <c r="D15" s="3"/>
      <c r="E15" s="3"/>
      <c r="F15" s="3"/>
      <c r="G15" s="3"/>
      <c r="H15" s="3"/>
      <c r="I15" s="3"/>
      <c r="J15" s="3"/>
      <c r="K15" s="3"/>
    </row>
    <row r="16" spans="1:11" ht="10.5" customHeight="1" x14ac:dyDescent="0.25">
      <c r="D16" s="3"/>
      <c r="E16" s="3"/>
      <c r="F16" s="3"/>
      <c r="G16" s="3"/>
      <c r="H16" s="3"/>
      <c r="I16" s="3"/>
      <c r="J16" s="3"/>
      <c r="K16" s="3"/>
    </row>
    <row r="17" spans="1:11" ht="17.100000000000001" customHeight="1" thickBot="1" x14ac:dyDescent="0.3">
      <c r="A17" s="9" t="s">
        <v>3</v>
      </c>
    </row>
    <row r="18" spans="1:11" ht="27.75" customHeight="1" thickBot="1" x14ac:dyDescent="0.3">
      <c r="A18" s="10" t="s">
        <v>4</v>
      </c>
      <c r="B18" s="10" t="s">
        <v>5</v>
      </c>
      <c r="C18" s="11" t="s">
        <v>6</v>
      </c>
      <c r="D18" s="12" t="s">
        <v>7</v>
      </c>
      <c r="E18" s="13" t="s">
        <v>8</v>
      </c>
      <c r="F18" s="12" t="s">
        <v>9</v>
      </c>
      <c r="G18" s="12" t="s">
        <v>10</v>
      </c>
      <c r="H18" s="12" t="s">
        <v>11</v>
      </c>
    </row>
    <row r="19" spans="1:11" ht="16.5" thickBot="1" x14ac:dyDescent="0.3">
      <c r="A19" s="14"/>
      <c r="B19" s="14"/>
      <c r="C19" s="15"/>
      <c r="D19" s="16"/>
      <c r="E19" s="17"/>
      <c r="F19" s="16">
        <f>E19*D19</f>
        <v>0</v>
      </c>
      <c r="G19" s="16"/>
      <c r="H19" s="16">
        <f t="shared" ref="H19" si="0">G19*F19</f>
        <v>0</v>
      </c>
    </row>
    <row r="20" spans="1:11" ht="15.75" customHeight="1" thickBot="1" x14ac:dyDescent="0.3">
      <c r="A20" s="14"/>
      <c r="B20" s="1" t="s">
        <v>12</v>
      </c>
      <c r="C20" s="128"/>
      <c r="D20" s="128"/>
      <c r="E20" s="128"/>
      <c r="F20" s="128"/>
      <c r="G20" s="129"/>
      <c r="H20" s="16">
        <f>SUM(H19:H19)</f>
        <v>0</v>
      </c>
    </row>
    <row r="21" spans="1:11" ht="9.75" customHeight="1" x14ac:dyDescent="0.25">
      <c r="B21" s="19"/>
      <c r="C21" s="19"/>
      <c r="D21" s="20"/>
      <c r="F21" s="21"/>
      <c r="G21" s="21"/>
      <c r="H21" s="20"/>
    </row>
    <row r="22" spans="1:11" ht="16.5" thickBot="1" x14ac:dyDescent="0.3">
      <c r="A22" s="9" t="s">
        <v>13</v>
      </c>
      <c r="D22" s="20"/>
    </row>
    <row r="23" spans="1:11" ht="17.100000000000001" customHeight="1" thickBot="1" x14ac:dyDescent="0.3">
      <c r="B23" s="22" t="s">
        <v>4</v>
      </c>
      <c r="C23" s="11" t="s">
        <v>6</v>
      </c>
      <c r="D23" s="12" t="s">
        <v>14</v>
      </c>
      <c r="E23" s="13" t="s">
        <v>10</v>
      </c>
      <c r="F23" s="12" t="s">
        <v>15</v>
      </c>
    </row>
    <row r="24" spans="1:11" ht="17.100000000000001" customHeight="1" thickBot="1" x14ac:dyDescent="0.3">
      <c r="B24" s="23"/>
      <c r="C24" s="15"/>
      <c r="D24" s="16"/>
      <c r="E24" s="143"/>
      <c r="F24" s="16"/>
    </row>
    <row r="25" spans="1:11" ht="17.100000000000001" customHeight="1" thickBot="1" x14ac:dyDescent="0.3">
      <c r="B25" s="23"/>
      <c r="C25" s="67" t="s">
        <v>52</v>
      </c>
      <c r="D25" s="142">
        <v>2000</v>
      </c>
      <c r="E25" s="55">
        <v>10</v>
      </c>
      <c r="F25" s="16">
        <f>+D25*E25</f>
        <v>20000</v>
      </c>
      <c r="J25" s="63"/>
      <c r="K25" s="64"/>
    </row>
    <row r="26" spans="1:11" ht="17.100000000000001" customHeight="1" thickBot="1" x14ac:dyDescent="0.3">
      <c r="B26" s="23"/>
      <c r="C26" s="67" t="s">
        <v>71</v>
      </c>
      <c r="D26" s="142">
        <v>35000</v>
      </c>
      <c r="E26" s="55">
        <v>10</v>
      </c>
      <c r="F26" s="16">
        <f t="shared" ref="F26:F31" si="1">+D26*E26</f>
        <v>350000</v>
      </c>
      <c r="J26" s="63"/>
      <c r="K26" s="64"/>
    </row>
    <row r="27" spans="1:11" ht="17.100000000000001" customHeight="1" thickBot="1" x14ac:dyDescent="0.3">
      <c r="B27" s="23"/>
      <c r="C27" s="67" t="s">
        <v>54</v>
      </c>
      <c r="D27" s="142">
        <v>1500</v>
      </c>
      <c r="E27" s="55">
        <v>100</v>
      </c>
      <c r="F27" s="16">
        <f t="shared" si="1"/>
        <v>150000</v>
      </c>
      <c r="J27" s="63"/>
      <c r="K27" s="64"/>
    </row>
    <row r="28" spans="1:11" ht="17.100000000000001" customHeight="1" thickBot="1" x14ac:dyDescent="0.3">
      <c r="B28" s="23"/>
      <c r="C28" s="67" t="s">
        <v>55</v>
      </c>
      <c r="D28" s="142">
        <v>3000</v>
      </c>
      <c r="E28" s="55">
        <v>23</v>
      </c>
      <c r="F28" s="16">
        <f t="shared" si="1"/>
        <v>69000</v>
      </c>
      <c r="J28" s="63"/>
      <c r="K28" s="64"/>
    </row>
    <row r="29" spans="1:11" ht="17.100000000000001" customHeight="1" thickBot="1" x14ac:dyDescent="0.3">
      <c r="B29" s="23"/>
      <c r="C29" s="67" t="s">
        <v>58</v>
      </c>
      <c r="D29" s="142">
        <v>3600</v>
      </c>
      <c r="E29" s="55">
        <v>3</v>
      </c>
      <c r="F29" s="16">
        <f t="shared" si="1"/>
        <v>10800</v>
      </c>
      <c r="J29" s="63"/>
      <c r="K29" s="64"/>
    </row>
    <row r="30" spans="1:11" ht="17.100000000000001" customHeight="1" thickBot="1" x14ac:dyDescent="0.3">
      <c r="B30" s="23"/>
      <c r="C30" s="67" t="s">
        <v>64</v>
      </c>
      <c r="D30" s="142">
        <v>1500</v>
      </c>
      <c r="E30" s="55">
        <v>2</v>
      </c>
      <c r="F30" s="16">
        <f t="shared" si="1"/>
        <v>3000</v>
      </c>
      <c r="J30" s="63"/>
      <c r="K30" s="64"/>
    </row>
    <row r="31" spans="1:11" ht="17.100000000000001" customHeight="1" thickBot="1" x14ac:dyDescent="0.3">
      <c r="B31" s="23"/>
      <c r="C31" s="67" t="s">
        <v>69</v>
      </c>
      <c r="D31" s="142">
        <v>20000</v>
      </c>
      <c r="E31" s="55">
        <v>1</v>
      </c>
      <c r="F31" s="16">
        <f t="shared" si="1"/>
        <v>20000</v>
      </c>
      <c r="J31" s="63"/>
      <c r="K31" s="64"/>
    </row>
    <row r="32" spans="1:11" ht="17.100000000000001" customHeight="1" thickBot="1" x14ac:dyDescent="0.3">
      <c r="B32" s="23"/>
      <c r="C32" s="67"/>
      <c r="D32" s="116"/>
      <c r="E32" s="106"/>
      <c r="F32" s="144"/>
      <c r="J32" s="63"/>
      <c r="K32" s="64"/>
    </row>
    <row r="33" spans="1:16" ht="17.100000000000001" customHeight="1" thickBot="1" x14ac:dyDescent="0.3">
      <c r="B33" s="23"/>
      <c r="C33" s="67"/>
      <c r="D33" s="24"/>
      <c r="E33" s="17"/>
      <c r="F33" s="24"/>
      <c r="G33" s="25"/>
      <c r="H33" s="25"/>
      <c r="I33" s="59"/>
      <c r="J33" s="63"/>
      <c r="K33" s="3"/>
    </row>
    <row r="34" spans="1:16" ht="17.100000000000001" customHeight="1" thickBot="1" x14ac:dyDescent="0.3">
      <c r="B34" s="23"/>
      <c r="C34" s="67" t="s">
        <v>74</v>
      </c>
      <c r="D34" s="24"/>
      <c r="E34" s="17"/>
      <c r="F34" s="24"/>
      <c r="G34" s="25"/>
      <c r="H34" s="25"/>
      <c r="I34" s="59"/>
      <c r="J34" s="63"/>
      <c r="K34" s="3"/>
    </row>
    <row r="35" spans="1:16" ht="17.100000000000001" customHeight="1" thickBot="1" x14ac:dyDescent="0.3">
      <c r="B35" s="23"/>
      <c r="C35" s="67" t="s">
        <v>79</v>
      </c>
      <c r="D35" s="24"/>
      <c r="E35" s="17"/>
      <c r="F35" s="24"/>
      <c r="G35" s="25"/>
      <c r="H35" s="25"/>
      <c r="I35" s="59"/>
      <c r="J35" s="63"/>
      <c r="K35" s="3"/>
    </row>
    <row r="36" spans="1:16" ht="17.100000000000001" customHeight="1" thickBot="1" x14ac:dyDescent="0.3">
      <c r="B36" s="23"/>
      <c r="C36" s="15"/>
      <c r="D36" s="24"/>
      <c r="E36" s="17"/>
      <c r="F36" s="24"/>
      <c r="G36" s="25"/>
      <c r="H36" s="25"/>
      <c r="I36" s="59"/>
      <c r="J36" s="63"/>
      <c r="K36" s="3"/>
    </row>
    <row r="37" spans="1:16" s="6" customFormat="1" ht="17.100000000000001" customHeight="1" thickBot="1" x14ac:dyDescent="0.3">
      <c r="A37" s="3"/>
      <c r="B37" s="1" t="s">
        <v>16</v>
      </c>
      <c r="C37" s="128"/>
      <c r="D37" s="128"/>
      <c r="E37" s="129"/>
      <c r="F37" s="16">
        <f>SUM(F25:F36)</f>
        <v>622800</v>
      </c>
      <c r="G37" s="4"/>
      <c r="H37" s="4"/>
      <c r="I37" s="57"/>
      <c r="J37" s="63"/>
      <c r="K37" s="3"/>
    </row>
    <row r="38" spans="1:16" s="6" customFormat="1" ht="15.75" customHeight="1" x14ac:dyDescent="0.25">
      <c r="A38" s="3"/>
      <c r="B38" s="26"/>
      <c r="C38" s="26"/>
      <c r="D38" s="26"/>
      <c r="E38" s="26"/>
      <c r="F38" s="20"/>
      <c r="G38" s="4"/>
      <c r="H38" s="4"/>
      <c r="I38" s="57"/>
      <c r="J38" s="63"/>
      <c r="K38" s="3"/>
    </row>
    <row r="39" spans="1:16" s="6" customFormat="1" ht="16.5" thickBot="1" x14ac:dyDescent="0.3">
      <c r="A39" s="3"/>
      <c r="B39" s="9" t="s">
        <v>17</v>
      </c>
      <c r="C39" s="3"/>
      <c r="D39" s="4"/>
      <c r="E39" s="8"/>
      <c r="F39" s="4" t="s">
        <v>18</v>
      </c>
      <c r="G39" s="4"/>
      <c r="H39" s="4"/>
      <c r="I39" s="60"/>
      <c r="J39" s="63"/>
      <c r="K39" s="3"/>
    </row>
    <row r="40" spans="1:16" s="6" customFormat="1" ht="15.75" customHeight="1" thickBot="1" x14ac:dyDescent="0.3">
      <c r="A40" s="3"/>
      <c r="B40" s="10" t="s">
        <v>4</v>
      </c>
      <c r="C40" s="11" t="s">
        <v>19</v>
      </c>
      <c r="D40" s="12" t="s">
        <v>20</v>
      </c>
      <c r="E40" s="13" t="s">
        <v>10</v>
      </c>
      <c r="F40" s="12" t="s">
        <v>21</v>
      </c>
      <c r="G40" s="4"/>
      <c r="I40" s="4"/>
      <c r="J40" s="63"/>
      <c r="K40" s="3"/>
    </row>
    <row r="41" spans="1:16" s="6" customFormat="1" ht="16.5" thickBot="1" x14ac:dyDescent="0.3">
      <c r="A41" s="3"/>
      <c r="B41" s="14"/>
      <c r="C41" s="68"/>
      <c r="D41" s="24"/>
      <c r="E41" s="17"/>
      <c r="F41" s="16"/>
      <c r="G41" s="4"/>
      <c r="I41" s="4"/>
      <c r="J41" s="63"/>
      <c r="K41" s="3"/>
    </row>
    <row r="42" spans="1:16" s="6" customFormat="1" ht="16.5" thickBot="1" x14ac:dyDescent="0.3">
      <c r="A42" s="3"/>
      <c r="B42" s="14"/>
      <c r="C42" s="141" t="s">
        <v>68</v>
      </c>
      <c r="D42" s="24">
        <v>120000</v>
      </c>
      <c r="E42" s="17">
        <v>1</v>
      </c>
      <c r="F42" s="16">
        <v>120000</v>
      </c>
      <c r="G42" s="4"/>
      <c r="I42" s="4">
        <v>121400</v>
      </c>
      <c r="J42" s="63"/>
      <c r="K42" s="3"/>
    </row>
    <row r="43" spans="1:16" s="6" customFormat="1" ht="16.5" thickBot="1" x14ac:dyDescent="0.3">
      <c r="A43" s="3"/>
      <c r="B43" s="14"/>
      <c r="C43" s="15"/>
      <c r="D43" s="16"/>
      <c r="E43" s="17"/>
      <c r="F43" s="16"/>
      <c r="G43" s="4"/>
      <c r="I43" s="4"/>
      <c r="J43" s="8"/>
      <c r="K43" s="61"/>
      <c r="L43" s="3"/>
    </row>
    <row r="44" spans="1:16" s="6" customFormat="1" ht="15.75" customHeight="1" thickBot="1" x14ac:dyDescent="0.3">
      <c r="A44" s="3"/>
      <c r="B44" s="1" t="s">
        <v>22</v>
      </c>
      <c r="C44" s="128"/>
      <c r="D44" s="128"/>
      <c r="E44" s="129"/>
      <c r="F44" s="16">
        <f>SUM(F41:F43)</f>
        <v>120000</v>
      </c>
      <c r="G44" s="4"/>
      <c r="I44" s="4"/>
      <c r="J44" s="8"/>
      <c r="K44" s="61"/>
      <c r="L44" s="3"/>
    </row>
    <row r="45" spans="1:16" s="6" customFormat="1" ht="12.75" customHeight="1" x14ac:dyDescent="0.25">
      <c r="A45" s="3"/>
      <c r="B45" s="26"/>
      <c r="C45" s="26"/>
      <c r="D45" s="27"/>
      <c r="E45" s="8"/>
      <c r="F45" s="20"/>
      <c r="G45" s="4"/>
      <c r="H45" s="4"/>
      <c r="I45" s="57"/>
      <c r="J45" s="8"/>
      <c r="K45" s="61"/>
      <c r="L45" s="3"/>
    </row>
    <row r="46" spans="1:16" s="6" customFormat="1" ht="16.5" thickBot="1" x14ac:dyDescent="0.3">
      <c r="A46" s="3"/>
      <c r="B46" s="9" t="s">
        <v>23</v>
      </c>
      <c r="C46" s="3"/>
      <c r="D46" s="4"/>
      <c r="E46" s="8"/>
      <c r="F46" s="4"/>
      <c r="G46" s="4"/>
      <c r="H46" s="4"/>
      <c r="I46" s="57"/>
      <c r="J46" s="8"/>
      <c r="K46" s="61"/>
      <c r="L46" s="3"/>
    </row>
    <row r="47" spans="1:16" s="6" customFormat="1" ht="16.5" thickBot="1" x14ac:dyDescent="0.3">
      <c r="A47" s="3"/>
      <c r="B47" s="10" t="s">
        <v>4</v>
      </c>
      <c r="C47" s="11" t="s">
        <v>6</v>
      </c>
      <c r="D47" s="12" t="s">
        <v>14</v>
      </c>
      <c r="E47" s="13" t="s">
        <v>10</v>
      </c>
      <c r="F47" s="12" t="s">
        <v>15</v>
      </c>
      <c r="G47" s="4"/>
      <c r="H47" s="4"/>
      <c r="I47" s="57"/>
      <c r="J47" s="8"/>
      <c r="K47" s="61"/>
      <c r="L47" s="3"/>
    </row>
    <row r="48" spans="1:16" s="6" customFormat="1" ht="16.5" thickBot="1" x14ac:dyDescent="0.3">
      <c r="A48" s="3"/>
      <c r="B48" s="14"/>
      <c r="C48" s="11" t="s">
        <v>72</v>
      </c>
      <c r="D48" s="16">
        <v>180000</v>
      </c>
      <c r="E48" s="17">
        <v>1</v>
      </c>
      <c r="F48" s="16">
        <v>180000</v>
      </c>
      <c r="G48" s="4"/>
      <c r="H48" s="4"/>
      <c r="I48" s="57"/>
      <c r="J48" s="8">
        <v>150000</v>
      </c>
      <c r="K48" s="61">
        <v>1.2</v>
      </c>
      <c r="L48" s="3">
        <v>180000</v>
      </c>
      <c r="N48" s="3"/>
      <c r="O48" s="3"/>
      <c r="P48" s="3"/>
    </row>
    <row r="49" spans="1:16" s="6" customFormat="1" ht="16.5" thickBot="1" x14ac:dyDescent="0.3">
      <c r="A49" s="3"/>
      <c r="B49" s="145"/>
      <c r="C49" s="15"/>
      <c r="D49" s="12"/>
      <c r="E49" s="106"/>
      <c r="F49" s="16"/>
      <c r="G49" s="4"/>
      <c r="H49" s="146"/>
      <c r="I49" s="57"/>
      <c r="J49" s="8"/>
      <c r="K49" s="61"/>
      <c r="L49" s="3"/>
      <c r="O49" s="124" t="s">
        <v>73</v>
      </c>
      <c r="P49" s="124">
        <v>100000</v>
      </c>
    </row>
    <row r="50" spans="1:16" s="6" customFormat="1" ht="15.75" customHeight="1" thickBot="1" x14ac:dyDescent="0.3">
      <c r="A50" s="3"/>
      <c r="B50" s="1" t="s">
        <v>24</v>
      </c>
      <c r="C50" s="128"/>
      <c r="D50" s="128"/>
      <c r="E50" s="129"/>
      <c r="F50" s="16">
        <f>SUM(F48)</f>
        <v>180000</v>
      </c>
      <c r="G50" s="4"/>
      <c r="H50" s="4"/>
      <c r="I50" s="57"/>
      <c r="J50" s="8"/>
      <c r="K50" s="61"/>
      <c r="L50" s="3"/>
      <c r="N50" s="3"/>
      <c r="O50" s="3"/>
      <c r="P50" s="3"/>
    </row>
    <row r="51" spans="1:16" s="6" customFormat="1" ht="16.5" thickBot="1" x14ac:dyDescent="0.3">
      <c r="A51" s="3"/>
      <c r="B51" s="28"/>
      <c r="C51" s="18"/>
      <c r="D51" s="29"/>
      <c r="E51" s="30"/>
      <c r="F51" s="20"/>
      <c r="G51" s="4"/>
      <c r="H51" s="4"/>
      <c r="I51" s="57"/>
      <c r="J51" s="8"/>
      <c r="K51" s="61"/>
      <c r="L51" s="3"/>
    </row>
    <row r="52" spans="1:16" s="6" customFormat="1" ht="30" customHeight="1" thickBot="1" x14ac:dyDescent="0.3">
      <c r="A52" s="3"/>
      <c r="B52" s="31"/>
      <c r="C52" s="54" t="s">
        <v>25</v>
      </c>
      <c r="D52" s="139">
        <f>+F37+F44+F48</f>
        <v>922800</v>
      </c>
      <c r="E52" s="140"/>
      <c r="F52" s="130" t="s">
        <v>26</v>
      </c>
      <c r="G52" s="131"/>
      <c r="H52" s="132"/>
      <c r="I52" s="57"/>
      <c r="J52" s="8"/>
      <c r="K52" s="61"/>
      <c r="L52" s="3"/>
    </row>
    <row r="53" spans="1:16" s="6" customFormat="1" ht="16.5" thickBot="1" x14ac:dyDescent="0.3">
      <c r="A53" s="3"/>
      <c r="B53" s="9"/>
      <c r="C53" s="55" t="s">
        <v>27</v>
      </c>
      <c r="D53" s="135">
        <f>D52*0.18</f>
        <v>166104</v>
      </c>
      <c r="E53" s="136"/>
      <c r="F53" s="4"/>
      <c r="G53" s="4"/>
      <c r="H53" s="4"/>
      <c r="I53" s="57"/>
      <c r="J53" s="8"/>
      <c r="K53" s="61"/>
      <c r="L53" s="3"/>
    </row>
    <row r="54" spans="1:16" s="4" customFormat="1" ht="16.5" thickBot="1" x14ac:dyDescent="0.3">
      <c r="A54" s="3"/>
      <c r="B54" s="3"/>
      <c r="C54" s="55" t="s">
        <v>28</v>
      </c>
      <c r="D54" s="137">
        <f>D52+D53</f>
        <v>1088904</v>
      </c>
      <c r="E54" s="138"/>
      <c r="I54" s="57"/>
      <c r="J54" s="8"/>
      <c r="K54" s="61"/>
      <c r="L54" s="3"/>
    </row>
    <row r="55" spans="1:16" ht="12" customHeight="1" x14ac:dyDescent="0.25">
      <c r="D55" s="52"/>
      <c r="E55" s="5"/>
    </row>
    <row r="56" spans="1:16" s="4" customFormat="1" x14ac:dyDescent="0.25">
      <c r="A56" s="3"/>
      <c r="B56" s="58" t="s">
        <v>29</v>
      </c>
      <c r="C56" s="3"/>
      <c r="E56" s="8"/>
      <c r="H56" s="25"/>
      <c r="I56" s="57"/>
      <c r="J56" s="8"/>
      <c r="K56" s="61"/>
      <c r="L56" s="3"/>
    </row>
    <row r="57" spans="1:16" x14ac:dyDescent="0.25">
      <c r="A57" s="7"/>
      <c r="B57" s="7" t="s">
        <v>80</v>
      </c>
      <c r="H57" s="25"/>
    </row>
    <row r="58" spans="1:16" s="4" customFormat="1" ht="14.25" customHeight="1" x14ac:dyDescent="0.25">
      <c r="A58" s="3"/>
      <c r="B58" s="3"/>
      <c r="C58" s="3"/>
      <c r="D58" s="4" t="s">
        <v>30</v>
      </c>
      <c r="E58" s="8"/>
      <c r="I58" s="57"/>
      <c r="J58" s="8"/>
      <c r="K58" s="61"/>
      <c r="L58" s="3"/>
    </row>
    <row r="59" spans="1:16" x14ac:dyDescent="0.25">
      <c r="B59" s="32" t="s">
        <v>31</v>
      </c>
    </row>
    <row r="60" spans="1:16" s="4" customFormat="1" x14ac:dyDescent="0.25">
      <c r="A60" s="3"/>
      <c r="C60" s="3"/>
      <c r="E60" s="56"/>
      <c r="I60" s="57"/>
      <c r="J60" s="8"/>
      <c r="K60" s="61"/>
      <c r="L60" s="3"/>
    </row>
    <row r="61" spans="1:16" x14ac:dyDescent="0.25">
      <c r="F61" s="57"/>
    </row>
    <row r="62" spans="1:16" s="4" customFormat="1" x14ac:dyDescent="0.25">
      <c r="A62" s="3"/>
      <c r="B62" s="3"/>
      <c r="C62" s="3"/>
      <c r="E62" s="8"/>
      <c r="I62" s="57"/>
      <c r="J62" s="8"/>
      <c r="K62" s="61"/>
      <c r="L62" s="3"/>
    </row>
    <row r="63" spans="1:16" s="4" customFormat="1" x14ac:dyDescent="0.25">
      <c r="A63" s="3"/>
      <c r="B63" s="3"/>
      <c r="C63" s="3"/>
      <c r="E63" s="8"/>
      <c r="I63" s="57"/>
      <c r="J63" s="8"/>
      <c r="K63" s="61"/>
      <c r="L63" s="3"/>
    </row>
    <row r="64" spans="1:16" s="4" customFormat="1" x14ac:dyDescent="0.25">
      <c r="A64" s="3"/>
      <c r="B64" s="3"/>
      <c r="C64" s="3"/>
      <c r="E64" s="8"/>
      <c r="I64" s="57"/>
      <c r="J64" s="8"/>
      <c r="K64" s="61"/>
      <c r="L64" s="3"/>
    </row>
  </sheetData>
  <mergeCells count="8">
    <mergeCell ref="D53:E53"/>
    <mergeCell ref="D54:E54"/>
    <mergeCell ref="B20:G20"/>
    <mergeCell ref="B37:E37"/>
    <mergeCell ref="B44:E44"/>
    <mergeCell ref="B50:E50"/>
    <mergeCell ref="D52:E52"/>
    <mergeCell ref="F52:H5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RECAP</vt:lpstr>
      <vt:lpstr>dqe assouan</vt:lpstr>
      <vt:lpstr>detail</vt:lpstr>
      <vt:lpstr>devis ok</vt:lpstr>
      <vt:lpstr>detail!Zone_d_impression</vt:lpstr>
      <vt:lpstr>'devis ok'!Zone_d_impression</vt:lpstr>
      <vt:lpstr>'dqe assouan'!Zone_d_impression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2026-04-07T17:06:49Z</cp:lastPrinted>
  <dcterms:created xsi:type="dcterms:W3CDTF">2023-12-01T08:14:32Z</dcterms:created>
  <dcterms:modified xsi:type="dcterms:W3CDTF">2026-04-07T18:16:01Z</dcterms:modified>
</cp:coreProperties>
</file>