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DOSSIER ADV - DEVIS A VALIDER\MICHELLE\DEVIS A TRAITER\"/>
    </mc:Choice>
  </mc:AlternateContent>
  <xr:revisionPtr revIDLastSave="0" documentId="13_ncr:1_{E4C5BDB4-2A6E-4530-A50A-7790401CCF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QE LOBA ELTON FERKE" sheetId="14" r:id="rId1"/>
    <sheet name="DETAIL" sheetId="15" r:id="rId2"/>
    <sheet name="DEVIS OK" sheetId="12" r:id="rId3"/>
  </sheets>
  <definedNames>
    <definedName name="_xlnm.Print_Area" localSheetId="2">'DEVIS OK'!$A$1:$F$45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5" l="1"/>
  <c r="E17" i="15"/>
  <c r="F17" i="15" s="1"/>
  <c r="E18" i="15"/>
  <c r="E19" i="15"/>
  <c r="E20" i="15"/>
  <c r="E21" i="15"/>
  <c r="E22" i="15"/>
  <c r="E23" i="15"/>
  <c r="F23" i="15" s="1"/>
  <c r="E24" i="15"/>
  <c r="F24" i="15" s="1"/>
  <c r="E25" i="15"/>
  <c r="F25" i="15" s="1"/>
  <c r="E26" i="15"/>
  <c r="E27" i="15"/>
  <c r="E28" i="15"/>
  <c r="E29" i="15"/>
  <c r="E30" i="15"/>
  <c r="E31" i="15"/>
  <c r="F31" i="15" s="1"/>
  <c r="E32" i="15"/>
  <c r="E33" i="15"/>
  <c r="E34" i="15"/>
  <c r="E15" i="15"/>
  <c r="J34" i="15"/>
  <c r="F34" i="15"/>
  <c r="J33" i="15"/>
  <c r="F33" i="15"/>
  <c r="J32" i="15"/>
  <c r="F32" i="15"/>
  <c r="J31" i="15"/>
  <c r="J27" i="15"/>
  <c r="F27" i="15"/>
  <c r="J26" i="15"/>
  <c r="J25" i="15"/>
  <c r="J24" i="15"/>
  <c r="J23" i="15"/>
  <c r="J22" i="15"/>
  <c r="F22" i="15"/>
  <c r="J21" i="15"/>
  <c r="F21" i="15"/>
  <c r="J20" i="15"/>
  <c r="F20" i="15"/>
  <c r="J19" i="15"/>
  <c r="F19" i="15"/>
  <c r="J18" i="15"/>
  <c r="F18" i="15"/>
  <c r="J17" i="15"/>
  <c r="J15" i="15"/>
  <c r="F15" i="15"/>
  <c r="F16" i="12"/>
  <c r="F30" i="12"/>
  <c r="J34" i="14"/>
  <c r="F34" i="14"/>
  <c r="J33" i="14"/>
  <c r="F33" i="14"/>
  <c r="J32" i="14"/>
  <c r="F32" i="14"/>
  <c r="J31" i="14"/>
  <c r="F31" i="14"/>
  <c r="J27" i="14"/>
  <c r="F27" i="14" s="1"/>
  <c r="J26" i="14"/>
  <c r="J25" i="14"/>
  <c r="F25" i="14" s="1"/>
  <c r="J24" i="14"/>
  <c r="F24" i="14"/>
  <c r="J23" i="14"/>
  <c r="F23" i="14"/>
  <c r="J22" i="14"/>
  <c r="F22" i="14"/>
  <c r="J21" i="14"/>
  <c r="F21" i="14" s="1"/>
  <c r="J20" i="14"/>
  <c r="F20" i="14"/>
  <c r="J19" i="14"/>
  <c r="F19" i="14"/>
  <c r="J18" i="14"/>
  <c r="F18" i="14"/>
  <c r="J17" i="14"/>
  <c r="F17" i="14"/>
  <c r="J15" i="14"/>
  <c r="F15" i="14" s="1"/>
  <c r="F40" i="15" l="1"/>
  <c r="F41" i="15"/>
  <c r="F42" i="15" s="1"/>
  <c r="F40" i="14"/>
  <c r="J17" i="12"/>
  <c r="J18" i="12"/>
  <c r="J19" i="12"/>
  <c r="J20" i="12"/>
  <c r="J21" i="12"/>
  <c r="J22" i="12"/>
  <c r="J23" i="12"/>
  <c r="J24" i="12"/>
  <c r="J25" i="12"/>
  <c r="J26" i="12"/>
  <c r="J27" i="12"/>
  <c r="E27" i="12" s="1"/>
  <c r="F27" i="12" s="1"/>
  <c r="J14" i="12"/>
  <c r="F14" i="12" s="1"/>
  <c r="F38" i="12" s="1"/>
  <c r="F39" i="12" s="1"/>
  <c r="F40" i="12" l="1"/>
  <c r="F41" i="14"/>
  <c r="F42" i="14" s="1"/>
</calcChain>
</file>

<file path=xl/sharedStrings.xml><?xml version="1.0" encoding="utf-8"?>
<sst xmlns="http://schemas.openxmlformats.org/spreadsheetml/2006/main" count="169" uniqueCount="62">
  <si>
    <t>N°</t>
  </si>
  <si>
    <t>DESIGNATIONS DES OUVRAGES</t>
  </si>
  <si>
    <t>U</t>
  </si>
  <si>
    <t>QTÉ</t>
  </si>
  <si>
    <t>PU</t>
  </si>
  <si>
    <t>MONTANT</t>
  </si>
  <si>
    <t>TVA 18%</t>
  </si>
  <si>
    <t>TOTAL TTC</t>
  </si>
  <si>
    <t>Arrété le présent devis à la somme de :</t>
  </si>
  <si>
    <t>SERVICE COMMERCIAL</t>
  </si>
  <si>
    <t>CONDITIONS COMMERCIALES</t>
  </si>
  <si>
    <t>DEVIS N°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</si>
  <si>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</si>
  <si>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u</t>
  </si>
  <si>
    <t>ml</t>
  </si>
  <si>
    <t xml:space="preserve">Raccord BT </t>
  </si>
  <si>
    <t>ens</t>
  </si>
  <si>
    <t>ENS</t>
  </si>
  <si>
    <t xml:space="preserve">Suivi travaux 01 Technicien </t>
  </si>
  <si>
    <t>j</t>
  </si>
  <si>
    <t xml:space="preserve">Supervision 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</si>
  <si>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</si>
  <si>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</si>
  <si>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</si>
  <si>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</si>
  <si>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</si>
  <si>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</si>
  <si>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</si>
  <si>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</si>
  <si>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</si>
  <si>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 xml:space="preserve">SS ELTON FERKE </t>
  </si>
  <si>
    <t>Date :  09/03/2026</t>
  </si>
  <si>
    <t xml:space="preserve">ETUDE BT </t>
  </si>
  <si>
    <t xml:space="preserve">ens </t>
  </si>
  <si>
    <t xml:space="preserve">FOURNITURES </t>
  </si>
  <si>
    <t>PBA 9/200</t>
  </si>
  <si>
    <t>PBA 9/650</t>
  </si>
  <si>
    <t>Cable PRC 3X70</t>
  </si>
  <si>
    <t>Cable PRC 2X16</t>
  </si>
  <si>
    <t xml:space="preserve">pince  d'encrage  simple </t>
  </si>
  <si>
    <t xml:space="preserve">Pince d'alignement </t>
  </si>
  <si>
    <t>Boulon 14/300</t>
  </si>
  <si>
    <t xml:space="preserve">FRAIS DE CONTRÔLE  CIE </t>
  </si>
  <si>
    <t xml:space="preserve">PRESTATAIRE </t>
  </si>
  <si>
    <t>2.7</t>
  </si>
  <si>
    <t>2.8</t>
  </si>
  <si>
    <t>4.4</t>
  </si>
  <si>
    <t xml:space="preserve">MISE EN ŒUVRE  ET ELOIGNEMENT </t>
  </si>
  <si>
    <t xml:space="preserve">Raccord de Reseau </t>
  </si>
  <si>
    <t>2.9</t>
  </si>
  <si>
    <t xml:space="preserve">Transport materiel  et équipe et frais annexe </t>
  </si>
  <si>
    <t xml:space="preserve"> DEPLACEMENT DE  RESEAU  ( EP)</t>
  </si>
  <si>
    <t>Delai d'éxecution des travaux : 03 Jours</t>
  </si>
  <si>
    <t>Validité de l'offre : 01 Mois</t>
  </si>
  <si>
    <t>TOTAL HT</t>
  </si>
  <si>
    <t>DEVIS N°0167/2026</t>
  </si>
  <si>
    <t>Ens</t>
  </si>
  <si>
    <r>
      <t xml:space="preserve">Validité de l'offre </t>
    </r>
    <r>
      <rPr>
        <sz val="12"/>
        <color theme="1"/>
        <rFont val="Garamond"/>
        <family val="1"/>
      </rPr>
      <t>: 01 Mois</t>
    </r>
  </si>
  <si>
    <r>
      <t xml:space="preserve">Delai d'éxecution des travaux </t>
    </r>
    <r>
      <rPr>
        <sz val="12"/>
        <color theme="1"/>
        <rFont val="Garamond"/>
        <family val="1"/>
      </rPr>
      <t>: 03 Jours</t>
    </r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</si>
  <si>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</si>
  <si>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Quatre millions  cent trente mille Francs CFA</t>
  </si>
  <si>
    <t xml:space="preserve"> SS ELTON FERKE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</si>
</sst>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  <numFmt numFmtId="170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sz val="8"/>
      <name val="Calibri"/>
      <family val="2"/>
      <scheme val="minor"/>
    </font>
    <font>
      <i/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6" fillId="0" borderId="0" xfId="3" applyFont="1"/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vertical="center" wrapText="1"/>
    </xf>
    <xf numFmtId="0" fontId="5" fillId="0" borderId="0" xfId="0" applyFont="1"/>
    <xf numFmtId="169" fontId="3" fillId="0" borderId="0" xfId="6" applyNumberFormat="1" applyFont="1" applyFill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7" fontId="4" fillId="2" borderId="1" xfId="6" applyNumberFormat="1" applyFont="1" applyFill="1" applyBorder="1" applyAlignment="1">
      <alignment vertical="center"/>
    </xf>
    <xf numFmtId="167" fontId="3" fillId="2" borderId="1" xfId="6" applyNumberFormat="1" applyFont="1" applyFill="1" applyBorder="1"/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7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4" applyFont="1" applyBorder="1" applyAlignment="1">
      <alignment horizontal="center" vertical="center"/>
    </xf>
    <xf numFmtId="164" fontId="7" fillId="0" borderId="1" xfId="7" applyFont="1" applyFill="1" applyBorder="1" applyAlignment="1">
      <alignment horizontal="left" vertical="center" wrapText="1"/>
    </xf>
    <xf numFmtId="169" fontId="7" fillId="0" borderId="1" xfId="1" applyNumberFormat="1" applyFont="1" applyFill="1" applyBorder="1" applyAlignment="1">
      <alignment horizontal="left" vertical="center" wrapText="1"/>
    </xf>
    <xf numFmtId="164" fontId="7" fillId="0" borderId="0" xfId="7" applyFont="1" applyFill="1"/>
    <xf numFmtId="169" fontId="7" fillId="0" borderId="0" xfId="6" applyNumberFormat="1" applyFont="1" applyFill="1"/>
    <xf numFmtId="0" fontId="7" fillId="0" borderId="0" xfId="3" applyFont="1"/>
    <xf numFmtId="0" fontId="4" fillId="0" borderId="1" xfId="3" applyFont="1" applyBorder="1" applyAlignment="1">
      <alignment horizontal="left" vertical="center" wrapText="1"/>
    </xf>
    <xf numFmtId="0" fontId="10" fillId="0" borderId="1" xfId="0" applyFont="1" applyBorder="1"/>
    <xf numFmtId="0" fontId="4" fillId="0" borderId="1" xfId="3" applyFont="1" applyBorder="1" applyAlignment="1">
      <alignment horizontal="left" vertical="center"/>
    </xf>
    <xf numFmtId="164" fontId="6" fillId="0" borderId="1" xfId="7" applyFont="1" applyFill="1" applyBorder="1" applyAlignment="1">
      <alignment horizontal="left" vertical="center" wrapText="1"/>
    </xf>
    <xf numFmtId="165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164" fontId="4" fillId="0" borderId="0" xfId="7" applyFont="1" applyFill="1"/>
    <xf numFmtId="0" fontId="4" fillId="0" borderId="0" xfId="3" applyFont="1"/>
    <xf numFmtId="164" fontId="6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wrapText="1"/>
    </xf>
    <xf numFmtId="164" fontId="6" fillId="0" borderId="0" xfId="7" applyFont="1" applyFill="1"/>
    <xf numFmtId="169" fontId="6" fillId="0" borderId="1" xfId="1" applyNumberFormat="1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left" wrapText="1"/>
    </xf>
    <xf numFmtId="0" fontId="3" fillId="0" borderId="1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164" fontId="3" fillId="0" borderId="0" xfId="7" applyFont="1"/>
    <xf numFmtId="164" fontId="5" fillId="0" borderId="0" xfId="7" applyFont="1"/>
    <xf numFmtId="164" fontId="4" fillId="0" borderId="0" xfId="7" applyFont="1"/>
    <xf numFmtId="164" fontId="7" fillId="0" borderId="0" xfId="7" applyFont="1"/>
    <xf numFmtId="170" fontId="3" fillId="0" borderId="0" xfId="6" applyNumberFormat="1" applyFont="1" applyFill="1"/>
    <xf numFmtId="3" fontId="4" fillId="0" borderId="1" xfId="3" applyNumberFormat="1" applyFont="1" applyBorder="1" applyAlignment="1">
      <alignment horizontal="center" vertical="center"/>
    </xf>
    <xf numFmtId="164" fontId="4" fillId="0" borderId="1" xfId="7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wrapText="1"/>
    </xf>
    <xf numFmtId="0" fontId="4" fillId="2" borderId="1" xfId="3" applyFont="1" applyFill="1" applyBorder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/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114301</xdr:rowOff>
    </xdr:from>
    <xdr:to>
      <xdr:col>5</xdr:col>
      <xdr:colOff>883176</xdr:colOff>
      <xdr:row>9</xdr:row>
      <xdr:rowOff>6351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5964B1D-9BA2-4E6E-B671-44EA9AD8184C}"/>
            </a:ext>
          </a:extLst>
        </xdr:cNvPr>
        <xdr:cNvSpPr/>
      </xdr:nvSpPr>
      <xdr:spPr>
        <a:xfrm>
          <a:off x="4876800" y="609601"/>
          <a:ext cx="2464326" cy="15303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ELTON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27 BP 813 Abidjan 27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27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22 52 78 78</a:t>
          </a:r>
          <a:endParaRPr lang="fr-FR" sz="1200" b="1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r>
            <a:rPr lang="fr-FR" sz="1200" b="1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27 22 42 81 87</a:t>
          </a:r>
          <a:endParaRPr lang="fr-FR" sz="1200" b="1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114301</xdr:rowOff>
    </xdr:from>
    <xdr:to>
      <xdr:col>5</xdr:col>
      <xdr:colOff>883176</xdr:colOff>
      <xdr:row>9</xdr:row>
      <xdr:rowOff>6351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23FF101-B359-4656-8273-741CD4CE7BDB}"/>
            </a:ext>
          </a:extLst>
        </xdr:cNvPr>
        <xdr:cNvSpPr/>
      </xdr:nvSpPr>
      <xdr:spPr>
        <a:xfrm>
          <a:off x="4876800" y="609601"/>
          <a:ext cx="2464326" cy="15303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ELTON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27 BP 813 Abidjan 27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27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22 52 78 78</a:t>
          </a:r>
          <a:endParaRPr lang="fr-FR" sz="1200" b="1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r>
            <a:rPr lang="fr-FR" sz="1200" b="1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27 22 42 81 87</a:t>
          </a:r>
          <a:endParaRPr lang="fr-FR" sz="1200" b="1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114301</xdr:rowOff>
    </xdr:from>
    <xdr:to>
      <xdr:col>5</xdr:col>
      <xdr:colOff>883176</xdr:colOff>
      <xdr:row>8</xdr:row>
      <xdr:rowOff>6351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47314481-4394-466E-99EF-7454B638D79C}"/>
            </a:ext>
          </a:extLst>
        </xdr:cNvPr>
        <xdr:cNvSpPr/>
      </xdr:nvSpPr>
      <xdr:spPr>
        <a:xfrm>
          <a:off x="4876800" y="609601"/>
          <a:ext cx="2464326" cy="15303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ELTON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27 BP 813 Abidjan 27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27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22 52 78 78</a:t>
          </a:r>
          <a:endParaRPr lang="fr-FR" sz="1200" b="1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r>
            <a:rPr lang="fr-FR" sz="1200" b="1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27 22 42 81 87</a:t>
          </a:r>
          <a:endParaRPr lang="fr-FR" sz="1200" b="1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3597-5020-48B3-8ABD-487BA54F04DA}">
  <sheetPr>
    <tabColor rgb="FFFFC000"/>
  </sheetPr>
  <dimension ref="A1:J49"/>
  <sheetViews>
    <sheetView topLeftCell="A15" workbookViewId="0">
      <selection activeCell="K18" sqref="K18"/>
    </sheetView>
  </sheetViews>
  <sheetFormatPr baseColWidth="10" defaultColWidth="9.140625" defaultRowHeight="15.75" x14ac:dyDescent="0.25"/>
  <cols>
    <col min="1" max="1" width="8.42578125" style="11" customWidth="1"/>
    <col min="2" max="2" width="54.7109375" style="4" customWidth="1"/>
    <col min="3" max="3" width="7.85546875" style="4" customWidth="1"/>
    <col min="4" max="4" width="10" style="19" customWidth="1"/>
    <col min="5" max="5" width="15.85546875" style="19" customWidth="1"/>
    <col min="6" max="6" width="15.7109375" style="4" bestFit="1" customWidth="1"/>
    <col min="7" max="7" width="14.5703125" style="19" bestFit="1" customWidth="1"/>
    <col min="8" max="8" width="15.42578125" style="65" customWidth="1"/>
    <col min="9" max="9" width="12.140625" style="4" customWidth="1"/>
    <col min="10" max="10" width="11.5703125" style="65" bestFit="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20.100000000000001" customHeight="1" x14ac:dyDescent="0.25">
      <c r="A1" s="1"/>
      <c r="B1" s="1"/>
      <c r="C1" s="1"/>
      <c r="D1" s="2"/>
      <c r="E1" s="2"/>
      <c r="F1" s="3"/>
    </row>
    <row r="2" spans="1:10" ht="20.100000000000001" customHeight="1" x14ac:dyDescent="0.25">
      <c r="A2" s="1"/>
      <c r="B2" s="1"/>
      <c r="C2" s="1"/>
      <c r="D2" s="2"/>
      <c r="E2" s="2"/>
      <c r="F2" s="3"/>
    </row>
    <row r="3" spans="1:10" ht="20.100000000000001" customHeight="1" x14ac:dyDescent="0.25">
      <c r="A3" s="1"/>
      <c r="B3" s="1"/>
      <c r="C3" s="1"/>
      <c r="D3" s="2"/>
      <c r="E3" s="2"/>
      <c r="F3" s="3"/>
    </row>
    <row r="4" spans="1:10" ht="20.100000000000001" customHeight="1" x14ac:dyDescent="0.25">
      <c r="A4" s="5"/>
      <c r="B4" s="1"/>
      <c r="C4" s="1"/>
      <c r="D4" s="2"/>
      <c r="E4" s="2"/>
      <c r="F4" s="3"/>
    </row>
    <row r="5" spans="1:10" ht="20.100000000000001" customHeight="1" x14ac:dyDescent="0.25">
      <c r="A5" s="1"/>
      <c r="B5" s="1"/>
      <c r="C5" s="1"/>
      <c r="D5" s="2"/>
      <c r="E5" s="2"/>
      <c r="F5" s="3"/>
    </row>
    <row r="6" spans="1:10" ht="20.100000000000001" customHeight="1" x14ac:dyDescent="0.25">
      <c r="A6" s="5" t="s">
        <v>11</v>
      </c>
      <c r="B6" s="1"/>
      <c r="C6" s="1"/>
      <c r="D6" s="2"/>
      <c r="E6" s="2"/>
      <c r="F6" s="3"/>
    </row>
    <row r="7" spans="1:10" ht="20.100000000000001" customHeight="1" x14ac:dyDescent="0.25">
      <c r="A7" s="5"/>
      <c r="B7" s="1"/>
      <c r="C7" s="1"/>
      <c r="D7" s="2"/>
      <c r="E7" s="2"/>
      <c r="F7" s="3"/>
    </row>
    <row r="8" spans="1:10" s="21" customFormat="1" x14ac:dyDescent="0.25">
      <c r="A8" s="77" t="s">
        <v>51</v>
      </c>
      <c r="B8" s="77"/>
      <c r="C8" s="20"/>
      <c r="D8" s="20"/>
      <c r="E8" s="2"/>
      <c r="F8" s="29"/>
      <c r="G8" s="23"/>
      <c r="H8" s="66"/>
      <c r="J8" s="66"/>
    </row>
    <row r="9" spans="1:10" s="21" customFormat="1" x14ac:dyDescent="0.25">
      <c r="A9" s="77" t="s">
        <v>30</v>
      </c>
      <c r="B9" s="77"/>
      <c r="C9" s="20"/>
      <c r="D9" s="20"/>
      <c r="E9" s="2"/>
      <c r="F9" s="29"/>
      <c r="G9" s="23"/>
      <c r="H9" s="66"/>
      <c r="J9" s="66"/>
    </row>
    <row r="10" spans="1:10" s="21" customFormat="1" x14ac:dyDescent="0.25">
      <c r="A10" s="30"/>
      <c r="B10" s="30"/>
      <c r="C10" s="30"/>
      <c r="D10" s="30"/>
      <c r="E10" s="30"/>
      <c r="F10" s="30"/>
      <c r="G10" s="23"/>
      <c r="H10" s="66"/>
      <c r="J10" s="66"/>
    </row>
    <row r="11" spans="1:10" s="21" customFormat="1" x14ac:dyDescent="0.25">
      <c r="A11" s="26"/>
      <c r="B11" s="26"/>
      <c r="C11" s="26"/>
      <c r="D11" s="26"/>
      <c r="E11" s="76" t="s">
        <v>31</v>
      </c>
      <c r="F11" s="76"/>
      <c r="G11" s="23"/>
      <c r="H11" s="66"/>
      <c r="J11" s="66"/>
    </row>
    <row r="12" spans="1:10" s="21" customFormat="1" x14ac:dyDescent="0.25">
      <c r="A12" s="26"/>
      <c r="B12" s="26"/>
      <c r="C12" s="26"/>
      <c r="D12" s="26"/>
      <c r="E12" s="31"/>
      <c r="F12" s="32"/>
      <c r="G12" s="23"/>
      <c r="H12" s="66"/>
      <c r="J12" s="66"/>
    </row>
    <row r="13" spans="1:10" ht="20.100000000000001" customHeight="1" x14ac:dyDescent="0.25">
      <c r="A13" s="61" t="s">
        <v>0</v>
      </c>
      <c r="B13" s="61" t="s">
        <v>1</v>
      </c>
      <c r="C13" s="61" t="s">
        <v>2</v>
      </c>
      <c r="D13" s="62" t="s">
        <v>3</v>
      </c>
      <c r="E13" s="63" t="s">
        <v>4</v>
      </c>
      <c r="F13" s="64" t="s">
        <v>5</v>
      </c>
      <c r="G13" s="23"/>
      <c r="H13" s="66"/>
      <c r="I13" s="21"/>
    </row>
    <row r="14" spans="1:10" ht="20.100000000000001" customHeight="1" x14ac:dyDescent="0.25">
      <c r="A14" s="12"/>
      <c r="B14" s="12"/>
      <c r="C14" s="12"/>
      <c r="D14" s="70"/>
      <c r="E14" s="71"/>
      <c r="F14" s="72"/>
      <c r="G14" s="23"/>
      <c r="H14" s="66"/>
      <c r="I14" s="21"/>
    </row>
    <row r="15" spans="1:10" ht="20.100000000000001" customHeight="1" x14ac:dyDescent="0.25">
      <c r="A15" s="12">
        <v>1</v>
      </c>
      <c r="B15" s="43" t="s">
        <v>32</v>
      </c>
      <c r="C15" s="6" t="s">
        <v>33</v>
      </c>
      <c r="D15" s="7">
        <v>1</v>
      </c>
      <c r="E15" s="24">
        <v>50000</v>
      </c>
      <c r="F15" s="48">
        <f>E15*D15</f>
        <v>50000</v>
      </c>
      <c r="G15" s="23"/>
      <c r="H15" s="66">
        <v>50000</v>
      </c>
      <c r="I15" s="21">
        <v>1.3</v>
      </c>
      <c r="J15" s="65">
        <f>I15*H15</f>
        <v>65000</v>
      </c>
    </row>
    <row r="16" spans="1:10" s="54" customFormat="1" ht="20.100000000000001" customHeight="1" x14ac:dyDescent="0.25">
      <c r="A16" s="49">
        <v>2</v>
      </c>
      <c r="B16" s="41" t="s">
        <v>34</v>
      </c>
      <c r="C16" s="50" t="s">
        <v>16</v>
      </c>
      <c r="D16" s="51">
        <v>1</v>
      </c>
      <c r="E16" s="24"/>
      <c r="F16" s="52"/>
      <c r="G16" s="53"/>
      <c r="H16" s="67"/>
      <c r="I16" s="67"/>
      <c r="J16" s="67"/>
    </row>
    <row r="17" spans="1:10" ht="20.100000000000001" customHeight="1" x14ac:dyDescent="0.25">
      <c r="A17" s="13" t="s">
        <v>21</v>
      </c>
      <c r="B17" s="60" t="s">
        <v>35</v>
      </c>
      <c r="C17" s="14" t="s">
        <v>13</v>
      </c>
      <c r="D17" s="9">
        <v>2</v>
      </c>
      <c r="E17" s="24">
        <v>145000</v>
      </c>
      <c r="F17" s="48">
        <f>E17*D17</f>
        <v>290000</v>
      </c>
      <c r="H17" s="65">
        <v>145000</v>
      </c>
      <c r="I17" s="21">
        <v>1.3</v>
      </c>
      <c r="J17" s="65">
        <f t="shared" ref="J17:J27" si="0">I17*H17</f>
        <v>188500</v>
      </c>
    </row>
    <row r="18" spans="1:10" ht="20.100000000000001" customHeight="1" x14ac:dyDescent="0.25">
      <c r="A18" s="13" t="s">
        <v>22</v>
      </c>
      <c r="B18" s="60" t="s">
        <v>36</v>
      </c>
      <c r="C18" s="14" t="s">
        <v>2</v>
      </c>
      <c r="D18" s="9">
        <v>1</v>
      </c>
      <c r="E18" s="24">
        <v>240000</v>
      </c>
      <c r="F18" s="48">
        <f t="shared" ref="F18:F34" si="1">E18*D18</f>
        <v>240000</v>
      </c>
      <c r="H18" s="65">
        <v>240000</v>
      </c>
      <c r="I18" s="21">
        <v>1.3</v>
      </c>
      <c r="J18" s="65">
        <f t="shared" si="0"/>
        <v>312000</v>
      </c>
    </row>
    <row r="19" spans="1:10" ht="20.100000000000001" customHeight="1" x14ac:dyDescent="0.25">
      <c r="A19" s="13" t="s">
        <v>23</v>
      </c>
      <c r="B19" s="60" t="s">
        <v>37</v>
      </c>
      <c r="C19" s="14" t="s">
        <v>14</v>
      </c>
      <c r="D19" s="9">
        <v>100</v>
      </c>
      <c r="E19" s="24">
        <v>4500</v>
      </c>
      <c r="F19" s="48">
        <f t="shared" si="1"/>
        <v>450000</v>
      </c>
      <c r="H19" s="65">
        <v>4500</v>
      </c>
      <c r="I19" s="21">
        <v>1.3</v>
      </c>
      <c r="J19" s="65">
        <f t="shared" si="0"/>
        <v>5850</v>
      </c>
    </row>
    <row r="20" spans="1:10" ht="20.100000000000001" customHeight="1" x14ac:dyDescent="0.25">
      <c r="A20" s="13" t="s">
        <v>24</v>
      </c>
      <c r="B20" s="60" t="s">
        <v>38</v>
      </c>
      <c r="C20" s="14" t="s">
        <v>14</v>
      </c>
      <c r="D20" s="9">
        <v>50</v>
      </c>
      <c r="E20" s="24">
        <v>2000</v>
      </c>
      <c r="F20" s="48">
        <f t="shared" si="1"/>
        <v>100000</v>
      </c>
      <c r="H20" s="65">
        <v>2000</v>
      </c>
      <c r="I20" s="21">
        <v>1.3</v>
      </c>
      <c r="J20" s="65">
        <f t="shared" si="0"/>
        <v>2600</v>
      </c>
    </row>
    <row r="21" spans="1:10" ht="20.100000000000001" customHeight="1" x14ac:dyDescent="0.25">
      <c r="A21" s="13" t="s">
        <v>25</v>
      </c>
      <c r="B21" s="60" t="s">
        <v>39</v>
      </c>
      <c r="C21" s="14" t="s">
        <v>13</v>
      </c>
      <c r="D21" s="9">
        <v>1</v>
      </c>
      <c r="E21" s="24">
        <v>5000</v>
      </c>
      <c r="F21" s="48">
        <f t="shared" si="1"/>
        <v>5000</v>
      </c>
      <c r="H21" s="65">
        <v>5000</v>
      </c>
      <c r="I21" s="21">
        <v>1.3</v>
      </c>
      <c r="J21" s="65">
        <f t="shared" si="0"/>
        <v>6500</v>
      </c>
    </row>
    <row r="22" spans="1:10" ht="20.100000000000001" customHeight="1" x14ac:dyDescent="0.25">
      <c r="A22" s="13" t="s">
        <v>26</v>
      </c>
      <c r="B22" s="60" t="s">
        <v>40</v>
      </c>
      <c r="C22" s="14" t="s">
        <v>2</v>
      </c>
      <c r="D22" s="9">
        <v>4</v>
      </c>
      <c r="E22" s="24">
        <v>10000</v>
      </c>
      <c r="F22" s="48">
        <f t="shared" si="1"/>
        <v>40000</v>
      </c>
      <c r="H22" s="65">
        <v>10000</v>
      </c>
      <c r="I22" s="21">
        <v>1.3</v>
      </c>
      <c r="J22" s="65">
        <f t="shared" si="0"/>
        <v>13000</v>
      </c>
    </row>
    <row r="23" spans="1:10" ht="20.100000000000001" customHeight="1" x14ac:dyDescent="0.25">
      <c r="A23" s="13" t="s">
        <v>44</v>
      </c>
      <c r="B23" s="59" t="s">
        <v>48</v>
      </c>
      <c r="C23" s="14" t="s">
        <v>13</v>
      </c>
      <c r="D23" s="9">
        <v>5</v>
      </c>
      <c r="E23" s="24">
        <v>2500</v>
      </c>
      <c r="F23" s="48">
        <f t="shared" si="1"/>
        <v>12500</v>
      </c>
      <c r="H23" s="65">
        <v>2500</v>
      </c>
      <c r="I23" s="21">
        <v>1.3</v>
      </c>
      <c r="J23" s="65">
        <f t="shared" si="0"/>
        <v>3250</v>
      </c>
    </row>
    <row r="24" spans="1:10" ht="20.100000000000001" customHeight="1" x14ac:dyDescent="0.25">
      <c r="A24" s="13" t="s">
        <v>45</v>
      </c>
      <c r="B24" s="59" t="s">
        <v>15</v>
      </c>
      <c r="C24" s="14" t="s">
        <v>13</v>
      </c>
      <c r="D24" s="9">
        <v>4</v>
      </c>
      <c r="E24" s="24">
        <v>2500</v>
      </c>
      <c r="F24" s="48">
        <f t="shared" si="1"/>
        <v>10000</v>
      </c>
      <c r="H24" s="65">
        <v>2500</v>
      </c>
      <c r="I24" s="21">
        <v>1.3</v>
      </c>
      <c r="J24" s="65">
        <f t="shared" si="0"/>
        <v>3250</v>
      </c>
    </row>
    <row r="25" spans="1:10" ht="20.100000000000001" customHeight="1" x14ac:dyDescent="0.25">
      <c r="A25" s="13" t="s">
        <v>49</v>
      </c>
      <c r="B25" s="59" t="s">
        <v>41</v>
      </c>
      <c r="C25" s="14" t="s">
        <v>2</v>
      </c>
      <c r="D25" s="9">
        <v>5</v>
      </c>
      <c r="E25" s="24">
        <v>2000</v>
      </c>
      <c r="F25" s="48">
        <f t="shared" si="1"/>
        <v>10000</v>
      </c>
      <c r="H25" s="65">
        <v>2000</v>
      </c>
      <c r="I25" s="21">
        <v>1.3</v>
      </c>
      <c r="J25" s="65">
        <f t="shared" si="0"/>
        <v>2600</v>
      </c>
    </row>
    <row r="26" spans="1:10" ht="20.100000000000001" customHeight="1" x14ac:dyDescent="0.25">
      <c r="A26" s="13"/>
      <c r="B26" s="59"/>
      <c r="C26" s="14"/>
      <c r="D26" s="9"/>
      <c r="E26" s="9"/>
      <c r="F26" s="9"/>
      <c r="I26" s="21">
        <v>1.3</v>
      </c>
      <c r="J26" s="65">
        <f t="shared" si="0"/>
        <v>0</v>
      </c>
    </row>
    <row r="27" spans="1:10" s="10" customFormat="1" ht="20.100000000000001" customHeight="1" x14ac:dyDescent="0.25">
      <c r="A27" s="49">
        <v>3</v>
      </c>
      <c r="B27" s="56" t="s">
        <v>42</v>
      </c>
      <c r="C27" s="14" t="s">
        <v>17</v>
      </c>
      <c r="D27" s="9">
        <v>1</v>
      </c>
      <c r="E27" s="24">
        <v>200000</v>
      </c>
      <c r="F27" s="48">
        <f t="shared" si="1"/>
        <v>200000</v>
      </c>
      <c r="G27" s="19"/>
      <c r="H27" s="65">
        <v>200000</v>
      </c>
      <c r="I27" s="21">
        <v>1.3</v>
      </c>
      <c r="J27" s="65">
        <f t="shared" si="0"/>
        <v>260000</v>
      </c>
    </row>
    <row r="28" spans="1:10" s="10" customFormat="1" ht="20.100000000000001" customHeight="1" x14ac:dyDescent="0.25">
      <c r="A28" s="49"/>
      <c r="B28" s="56"/>
      <c r="C28" s="14"/>
      <c r="D28" s="9"/>
      <c r="E28" s="24"/>
      <c r="F28" s="48"/>
      <c r="G28" s="19"/>
      <c r="H28" s="65"/>
      <c r="I28" s="21"/>
      <c r="J28" s="65"/>
    </row>
    <row r="29" spans="1:10" ht="20.100000000000001" customHeight="1" x14ac:dyDescent="0.25">
      <c r="A29" s="13">
        <v>4</v>
      </c>
      <c r="B29" s="41" t="s">
        <v>47</v>
      </c>
      <c r="C29" s="16" t="s">
        <v>17</v>
      </c>
      <c r="D29" s="17">
        <v>1</v>
      </c>
      <c r="E29" s="25"/>
      <c r="F29" s="25"/>
      <c r="G29" s="23"/>
      <c r="I29" s="22"/>
    </row>
    <row r="30" spans="1:10" ht="20.100000000000001" customHeight="1" x14ac:dyDescent="0.25">
      <c r="A30" s="13"/>
      <c r="B30" s="41"/>
      <c r="C30" s="16"/>
      <c r="D30" s="17"/>
      <c r="E30" s="25"/>
      <c r="F30" s="48"/>
      <c r="G30" s="23"/>
      <c r="I30" s="22"/>
    </row>
    <row r="31" spans="1:10" ht="20.100000000000001" customHeight="1" x14ac:dyDescent="0.25">
      <c r="A31" s="13" t="s">
        <v>27</v>
      </c>
      <c r="B31" s="47" t="s">
        <v>43</v>
      </c>
      <c r="C31" s="45" t="s">
        <v>16</v>
      </c>
      <c r="D31" s="46">
        <v>1</v>
      </c>
      <c r="E31" s="44">
        <v>500000</v>
      </c>
      <c r="F31" s="55">
        <f>E31*D31</f>
        <v>500000</v>
      </c>
      <c r="G31" s="57"/>
      <c r="H31" s="65">
        <v>500000</v>
      </c>
      <c r="I31" s="69">
        <v>1.3</v>
      </c>
      <c r="J31" s="65">
        <f>I31*H31</f>
        <v>650000</v>
      </c>
    </row>
    <row r="32" spans="1:10" ht="20.100000000000001" customHeight="1" x14ac:dyDescent="0.25">
      <c r="A32" s="13" t="s">
        <v>28</v>
      </c>
      <c r="B32" s="47" t="s">
        <v>18</v>
      </c>
      <c r="C32" s="45" t="s">
        <v>19</v>
      </c>
      <c r="D32" s="46">
        <v>3</v>
      </c>
      <c r="E32" s="44">
        <v>14400</v>
      </c>
      <c r="F32" s="55">
        <f t="shared" si="1"/>
        <v>43200</v>
      </c>
      <c r="G32" s="57"/>
      <c r="H32" s="65">
        <v>14400</v>
      </c>
      <c r="I32" s="69">
        <v>1.3</v>
      </c>
      <c r="J32" s="65">
        <f t="shared" ref="J32:J34" si="2">I32*H32</f>
        <v>18720</v>
      </c>
    </row>
    <row r="33" spans="1:10" ht="20.100000000000001" customHeight="1" x14ac:dyDescent="0.25">
      <c r="A33" s="13" t="s">
        <v>29</v>
      </c>
      <c r="B33" s="47" t="s">
        <v>20</v>
      </c>
      <c r="C33" s="45" t="s">
        <v>19</v>
      </c>
      <c r="D33" s="46">
        <v>3</v>
      </c>
      <c r="E33" s="44">
        <v>64000</v>
      </c>
      <c r="F33" s="55">
        <f t="shared" si="1"/>
        <v>192000</v>
      </c>
      <c r="G33" s="57"/>
      <c r="H33" s="65">
        <v>64000</v>
      </c>
      <c r="I33" s="69">
        <v>1.3</v>
      </c>
      <c r="J33" s="65">
        <f t="shared" si="2"/>
        <v>83200</v>
      </c>
    </row>
    <row r="34" spans="1:10" ht="20.100000000000001" customHeight="1" x14ac:dyDescent="0.25">
      <c r="A34" s="13" t="s">
        <v>46</v>
      </c>
      <c r="B34" s="47" t="s">
        <v>50</v>
      </c>
      <c r="C34" s="45" t="s">
        <v>16</v>
      </c>
      <c r="D34" s="46">
        <v>1</v>
      </c>
      <c r="E34" s="44">
        <v>150000</v>
      </c>
      <c r="F34" s="58">
        <f t="shared" si="1"/>
        <v>150000</v>
      </c>
      <c r="G34" s="57"/>
      <c r="H34" s="65">
        <v>150000</v>
      </c>
      <c r="I34" s="69">
        <v>1.3</v>
      </c>
      <c r="J34" s="65">
        <f t="shared" si="2"/>
        <v>195000</v>
      </c>
    </row>
    <row r="35" spans="1:10" ht="20.100000000000001" customHeight="1" x14ac:dyDescent="0.25">
      <c r="A35" s="13"/>
      <c r="B35" s="47"/>
      <c r="C35" s="45"/>
      <c r="D35" s="46"/>
      <c r="E35" s="44"/>
      <c r="F35" s="58"/>
      <c r="G35" s="57"/>
      <c r="I35" s="22"/>
    </row>
    <row r="36" spans="1:10" ht="20.100000000000001" customHeight="1" x14ac:dyDescent="0.25">
      <c r="A36" s="13"/>
      <c r="B36" s="41" t="s">
        <v>10</v>
      </c>
      <c r="C36" s="16"/>
      <c r="D36" s="17"/>
      <c r="E36" s="25"/>
      <c r="F36" s="15"/>
      <c r="G36" s="23"/>
      <c r="I36" s="22"/>
    </row>
    <row r="37" spans="1:10" ht="20.100000000000001" customHeight="1" x14ac:dyDescent="0.25">
      <c r="A37" s="13"/>
      <c r="B37" s="42" t="s">
        <v>53</v>
      </c>
      <c r="C37" s="8"/>
      <c r="D37" s="9"/>
      <c r="E37" s="25"/>
      <c r="F37" s="15"/>
      <c r="G37" s="23"/>
      <c r="I37" s="22"/>
    </row>
    <row r="38" spans="1:10" s="40" customFormat="1" ht="20.100000000000001" customHeight="1" x14ac:dyDescent="0.25">
      <c r="A38" s="35"/>
      <c r="B38" s="42" t="s">
        <v>52</v>
      </c>
      <c r="C38" s="8"/>
      <c r="D38" s="9"/>
      <c r="E38" s="36"/>
      <c r="F38" s="37"/>
      <c r="G38" s="38"/>
      <c r="H38" s="68"/>
      <c r="I38" s="39"/>
      <c r="J38" s="68"/>
    </row>
    <row r="39" spans="1:10" ht="20.100000000000001" customHeight="1" x14ac:dyDescent="0.25">
      <c r="A39" s="13"/>
      <c r="B39" s="18" t="s">
        <v>12</v>
      </c>
      <c r="C39" s="8"/>
      <c r="D39" s="9"/>
      <c r="E39" s="25"/>
      <c r="F39" s="15"/>
      <c r="G39" s="23"/>
      <c r="I39" s="22"/>
    </row>
    <row r="40" spans="1:10" s="21" customFormat="1" ht="20.100000000000001" customHeight="1" x14ac:dyDescent="0.25">
      <c r="A40" s="75" t="s">
        <v>54</v>
      </c>
      <c r="B40" s="75"/>
      <c r="C40" s="75"/>
      <c r="D40" s="75"/>
      <c r="E40" s="75"/>
      <c r="F40" s="27">
        <f>SUM(F15:F39)</f>
        <v>2292700</v>
      </c>
      <c r="G40" s="23"/>
      <c r="H40" s="66"/>
      <c r="J40" s="66"/>
    </row>
    <row r="41" spans="1:10" s="21" customFormat="1" ht="20.100000000000001" customHeight="1" x14ac:dyDescent="0.25">
      <c r="A41" s="75" t="s">
        <v>6</v>
      </c>
      <c r="B41" s="75"/>
      <c r="C41" s="75"/>
      <c r="D41" s="75"/>
      <c r="E41" s="75"/>
      <c r="F41" s="28">
        <f>+F40*0.18</f>
        <v>412686</v>
      </c>
      <c r="G41" s="23"/>
      <c r="H41" s="66"/>
      <c r="J41" s="66"/>
    </row>
    <row r="42" spans="1:10" s="21" customFormat="1" ht="20.100000000000001" customHeight="1" x14ac:dyDescent="0.25">
      <c r="A42" s="75" t="s">
        <v>7</v>
      </c>
      <c r="B42" s="75"/>
      <c r="C42" s="75"/>
      <c r="D42" s="75"/>
      <c r="E42" s="75"/>
      <c r="F42" s="27">
        <f>SUM(F40:F41)</f>
        <v>2705386</v>
      </c>
      <c r="G42" s="23"/>
      <c r="H42" s="66"/>
      <c r="J42" s="66"/>
    </row>
    <row r="43" spans="1:10" s="21" customFormat="1" x14ac:dyDescent="0.25">
      <c r="E43" s="23"/>
      <c r="G43" s="23"/>
      <c r="H43" s="66"/>
      <c r="J43" s="66"/>
    </row>
    <row r="44" spans="1:10" s="21" customFormat="1" x14ac:dyDescent="0.25">
      <c r="A44" s="33" t="s">
        <v>8</v>
      </c>
      <c r="E44" s="23"/>
      <c r="G44" s="23"/>
      <c r="H44" s="66"/>
      <c r="J44" s="66"/>
    </row>
    <row r="45" spans="1:10" s="21" customFormat="1" x14ac:dyDescent="0.25">
      <c r="E45" s="23"/>
      <c r="G45" s="23"/>
      <c r="H45" s="66"/>
      <c r="J45" s="66"/>
    </row>
    <row r="46" spans="1:10" s="21" customFormat="1" x14ac:dyDescent="0.25">
      <c r="E46" s="23"/>
      <c r="G46" s="23"/>
      <c r="H46" s="66"/>
      <c r="J46" s="66"/>
    </row>
    <row r="47" spans="1:10" s="21" customFormat="1" x14ac:dyDescent="0.25">
      <c r="E47" s="23"/>
      <c r="G47" s="23"/>
      <c r="H47" s="66"/>
      <c r="J47" s="66"/>
    </row>
    <row r="48" spans="1:10" s="21" customFormat="1" x14ac:dyDescent="0.25">
      <c r="A48" s="34" t="s">
        <v>9</v>
      </c>
      <c r="E48" s="23"/>
      <c r="G48" s="23"/>
      <c r="H48" s="66"/>
      <c r="J48" s="66"/>
    </row>
    <row r="49" spans="5:10" s="21" customFormat="1" x14ac:dyDescent="0.25">
      <c r="E49" s="23"/>
      <c r="G49" s="23"/>
      <c r="H49" s="66"/>
      <c r="J49" s="66"/>
    </row>
  </sheetData>
  <mergeCells count="6">
    <mergeCell ref="A8:B8"/>
    <mergeCell ref="A9:B9"/>
    <mergeCell ref="E11:F11"/>
    <mergeCell ref="A40:E40"/>
    <mergeCell ref="A41:E41"/>
    <mergeCell ref="A42:E4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DED1-CB61-49BE-9625-87F9E8D8B41D}">
  <sheetPr>
    <tabColor rgb="FFFFC000"/>
  </sheetPr>
  <dimension ref="A1:J49"/>
  <sheetViews>
    <sheetView tabSelected="1" topLeftCell="A16" workbookViewId="0">
      <selection activeCell="E34" sqref="E34"/>
    </sheetView>
  </sheetViews>
  <sheetFormatPr baseColWidth="10" defaultColWidth="9.140625" defaultRowHeight="15.75" x14ac:dyDescent="0.25"/>
  <cols>
    <col min="1" max="1" width="8.42578125" style="11" customWidth="1"/>
    <col min="2" max="2" width="54.7109375" style="4" customWidth="1"/>
    <col min="3" max="3" width="7.85546875" style="4" customWidth="1"/>
    <col min="4" max="4" width="10" style="19" customWidth="1"/>
    <col min="5" max="5" width="15.85546875" style="19" customWidth="1"/>
    <col min="6" max="6" width="15.7109375" style="4" bestFit="1" customWidth="1"/>
    <col min="7" max="7" width="14.5703125" style="19" bestFit="1" customWidth="1"/>
    <col min="8" max="8" width="15.42578125" style="65" customWidth="1"/>
    <col min="9" max="9" width="12.140625" style="4" customWidth="1"/>
    <col min="10" max="10" width="11.5703125" style="65" bestFit="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20.100000000000001" customHeight="1" x14ac:dyDescent="0.25">
      <c r="A1" s="1"/>
      <c r="B1" s="1"/>
      <c r="C1" s="1"/>
      <c r="D1" s="2"/>
      <c r="E1" s="2"/>
      <c r="F1" s="3"/>
    </row>
    <row r="2" spans="1:10" ht="20.100000000000001" customHeight="1" x14ac:dyDescent="0.25">
      <c r="A2" s="1"/>
      <c r="B2" s="1"/>
      <c r="C2" s="1"/>
      <c r="D2" s="2"/>
      <c r="E2" s="2"/>
      <c r="F2" s="3"/>
    </row>
    <row r="3" spans="1:10" ht="20.100000000000001" customHeight="1" x14ac:dyDescent="0.25">
      <c r="A3" s="1"/>
      <c r="B3" s="1"/>
      <c r="C3" s="1"/>
      <c r="D3" s="2"/>
      <c r="E3" s="2"/>
      <c r="F3" s="3"/>
    </row>
    <row r="4" spans="1:10" ht="20.100000000000001" customHeight="1" x14ac:dyDescent="0.25">
      <c r="A4" s="5"/>
      <c r="B4" s="1"/>
      <c r="C4" s="1"/>
      <c r="D4" s="2"/>
      <c r="E4" s="2"/>
      <c r="F4" s="3"/>
    </row>
    <row r="5" spans="1:10" ht="20.100000000000001" customHeight="1" x14ac:dyDescent="0.25">
      <c r="A5" s="1"/>
      <c r="B5" s="1"/>
      <c r="C5" s="1"/>
      <c r="D5" s="2"/>
      <c r="E5" s="2"/>
      <c r="F5" s="3"/>
    </row>
    <row r="6" spans="1:10" ht="20.100000000000001" customHeight="1" x14ac:dyDescent="0.25">
      <c r="A6" s="5" t="s">
        <v>11</v>
      </c>
      <c r="B6" s="1"/>
      <c r="C6" s="1"/>
      <c r="D6" s="2"/>
      <c r="E6" s="2"/>
      <c r="F6" s="3"/>
    </row>
    <row r="7" spans="1:10" ht="20.100000000000001" customHeight="1" x14ac:dyDescent="0.25">
      <c r="A7" s="5"/>
      <c r="B7" s="1"/>
      <c r="C7" s="1"/>
      <c r="D7" s="2"/>
      <c r="E7" s="2"/>
      <c r="F7" s="3"/>
    </row>
    <row r="8" spans="1:10" s="21" customFormat="1" x14ac:dyDescent="0.25">
      <c r="A8" s="77" t="s">
        <v>51</v>
      </c>
      <c r="B8" s="77"/>
      <c r="C8" s="20"/>
      <c r="D8" s="20"/>
      <c r="E8" s="2"/>
      <c r="F8" s="29"/>
      <c r="G8" s="23"/>
      <c r="H8" s="66"/>
      <c r="J8" s="66"/>
    </row>
    <row r="9" spans="1:10" s="21" customFormat="1" x14ac:dyDescent="0.25">
      <c r="A9" s="77" t="s">
        <v>30</v>
      </c>
      <c r="B9" s="77"/>
      <c r="C9" s="20"/>
      <c r="D9" s="20"/>
      <c r="E9" s="2"/>
      <c r="F9" s="29"/>
      <c r="G9" s="23"/>
      <c r="H9" s="66"/>
      <c r="J9" s="66"/>
    </row>
    <row r="10" spans="1:10" s="21" customFormat="1" x14ac:dyDescent="0.25">
      <c r="A10" s="30"/>
      <c r="B10" s="30"/>
      <c r="C10" s="30"/>
      <c r="D10" s="30"/>
      <c r="E10" s="30"/>
      <c r="F10" s="30"/>
      <c r="G10" s="23"/>
      <c r="H10" s="66"/>
      <c r="J10" s="66"/>
    </row>
    <row r="11" spans="1:10" s="21" customFormat="1" x14ac:dyDescent="0.25">
      <c r="A11" s="26"/>
      <c r="B11" s="26"/>
      <c r="C11" s="26"/>
      <c r="D11" s="26"/>
      <c r="E11" s="76" t="s">
        <v>31</v>
      </c>
      <c r="F11" s="76"/>
      <c r="G11" s="23"/>
      <c r="H11" s="66"/>
      <c r="J11" s="66"/>
    </row>
    <row r="12" spans="1:10" s="21" customFormat="1" x14ac:dyDescent="0.25">
      <c r="A12" s="26"/>
      <c r="B12" s="26"/>
      <c r="C12" s="26"/>
      <c r="D12" s="26"/>
      <c r="E12" s="31"/>
      <c r="F12" s="32"/>
      <c r="G12" s="23"/>
      <c r="H12" s="66"/>
      <c r="J12" s="66"/>
    </row>
    <row r="13" spans="1:10" ht="20.100000000000001" customHeight="1" x14ac:dyDescent="0.25">
      <c r="A13" s="61" t="s">
        <v>0</v>
      </c>
      <c r="B13" s="61" t="s">
        <v>1</v>
      </c>
      <c r="C13" s="61" t="s">
        <v>2</v>
      </c>
      <c r="D13" s="62" t="s">
        <v>3</v>
      </c>
      <c r="E13" s="63" t="s">
        <v>4</v>
      </c>
      <c r="F13" s="64" t="s">
        <v>5</v>
      </c>
      <c r="G13" s="23"/>
      <c r="H13" s="66"/>
      <c r="I13" s="21"/>
    </row>
    <row r="14" spans="1:10" ht="20.100000000000001" customHeight="1" x14ac:dyDescent="0.25">
      <c r="A14" s="12"/>
      <c r="B14" s="12"/>
      <c r="C14" s="12"/>
      <c r="D14" s="70"/>
      <c r="E14" s="71"/>
      <c r="F14" s="72"/>
      <c r="G14" s="23"/>
      <c r="H14" s="66"/>
      <c r="I14" s="21"/>
    </row>
    <row r="15" spans="1:10" ht="20.100000000000001" customHeight="1" x14ac:dyDescent="0.25">
      <c r="A15" s="12">
        <v>1</v>
      </c>
      <c r="B15" s="43" t="s">
        <v>32</v>
      </c>
      <c r="C15" s="6" t="s">
        <v>33</v>
      </c>
      <c r="D15" s="7">
        <v>1</v>
      </c>
      <c r="E15" s="24">
        <f>+J15</f>
        <v>75000</v>
      </c>
      <c r="F15" s="48">
        <f>E15*D15</f>
        <v>75000</v>
      </c>
      <c r="G15" s="23"/>
      <c r="H15" s="66">
        <v>50000</v>
      </c>
      <c r="I15" s="21">
        <v>1.5</v>
      </c>
      <c r="J15" s="65">
        <f>I15*H15</f>
        <v>75000</v>
      </c>
    </row>
    <row r="16" spans="1:10" s="54" customFormat="1" ht="20.100000000000001" customHeight="1" x14ac:dyDescent="0.25">
      <c r="A16" s="49">
        <v>2</v>
      </c>
      <c r="B16" s="41" t="s">
        <v>34</v>
      </c>
      <c r="C16" s="50" t="s">
        <v>16</v>
      </c>
      <c r="D16" s="51">
        <v>1</v>
      </c>
      <c r="E16" s="24">
        <f t="shared" ref="E16:E34" si="0">+J16</f>
        <v>0</v>
      </c>
      <c r="F16" s="52"/>
      <c r="G16" s="53"/>
      <c r="H16" s="67"/>
      <c r="I16" s="21">
        <v>1.5</v>
      </c>
      <c r="J16" s="67"/>
    </row>
    <row r="17" spans="1:10" ht="20.100000000000001" customHeight="1" x14ac:dyDescent="0.25">
      <c r="A17" s="13" t="s">
        <v>21</v>
      </c>
      <c r="B17" s="60" t="s">
        <v>35</v>
      </c>
      <c r="C17" s="14" t="s">
        <v>13</v>
      </c>
      <c r="D17" s="9">
        <v>2</v>
      </c>
      <c r="E17" s="24">
        <f t="shared" si="0"/>
        <v>217500</v>
      </c>
      <c r="F17" s="48">
        <f>E17*D17</f>
        <v>435000</v>
      </c>
      <c r="H17" s="65">
        <v>145000</v>
      </c>
      <c r="I17" s="21">
        <v>1.5</v>
      </c>
      <c r="J17" s="65">
        <f t="shared" ref="J17:J27" si="1">I17*H17</f>
        <v>217500</v>
      </c>
    </row>
    <row r="18" spans="1:10" ht="20.100000000000001" customHeight="1" x14ac:dyDescent="0.25">
      <c r="A18" s="13" t="s">
        <v>22</v>
      </c>
      <c r="B18" s="60" t="s">
        <v>36</v>
      </c>
      <c r="C18" s="14" t="s">
        <v>2</v>
      </c>
      <c r="D18" s="9">
        <v>1</v>
      </c>
      <c r="E18" s="24">
        <f t="shared" si="0"/>
        <v>360000</v>
      </c>
      <c r="F18" s="48">
        <f t="shared" ref="F18:F34" si="2">E18*D18</f>
        <v>360000</v>
      </c>
      <c r="H18" s="65">
        <v>240000</v>
      </c>
      <c r="I18" s="21">
        <v>1.5</v>
      </c>
      <c r="J18" s="65">
        <f t="shared" si="1"/>
        <v>360000</v>
      </c>
    </row>
    <row r="19" spans="1:10" ht="20.100000000000001" customHeight="1" x14ac:dyDescent="0.25">
      <c r="A19" s="13" t="s">
        <v>23</v>
      </c>
      <c r="B19" s="60" t="s">
        <v>37</v>
      </c>
      <c r="C19" s="14" t="s">
        <v>14</v>
      </c>
      <c r="D19" s="9">
        <v>100</v>
      </c>
      <c r="E19" s="24">
        <f t="shared" si="0"/>
        <v>6750</v>
      </c>
      <c r="F19" s="48">
        <f t="shared" si="2"/>
        <v>675000</v>
      </c>
      <c r="H19" s="65">
        <v>4500</v>
      </c>
      <c r="I19" s="21">
        <v>1.5</v>
      </c>
      <c r="J19" s="65">
        <f t="shared" si="1"/>
        <v>6750</v>
      </c>
    </row>
    <row r="20" spans="1:10" ht="20.100000000000001" customHeight="1" x14ac:dyDescent="0.25">
      <c r="A20" s="13" t="s">
        <v>24</v>
      </c>
      <c r="B20" s="60" t="s">
        <v>38</v>
      </c>
      <c r="C20" s="14" t="s">
        <v>14</v>
      </c>
      <c r="D20" s="9">
        <v>50</v>
      </c>
      <c r="E20" s="24">
        <f t="shared" si="0"/>
        <v>3000</v>
      </c>
      <c r="F20" s="48">
        <f t="shared" si="2"/>
        <v>150000</v>
      </c>
      <c r="H20" s="65">
        <v>2000</v>
      </c>
      <c r="I20" s="21">
        <v>1.5</v>
      </c>
      <c r="J20" s="65">
        <f t="shared" si="1"/>
        <v>3000</v>
      </c>
    </row>
    <row r="21" spans="1:10" ht="20.100000000000001" customHeight="1" x14ac:dyDescent="0.25">
      <c r="A21" s="13" t="s">
        <v>25</v>
      </c>
      <c r="B21" s="60" t="s">
        <v>39</v>
      </c>
      <c r="C21" s="14" t="s">
        <v>13</v>
      </c>
      <c r="D21" s="9">
        <v>1</v>
      </c>
      <c r="E21" s="24">
        <f t="shared" si="0"/>
        <v>7500</v>
      </c>
      <c r="F21" s="48">
        <f t="shared" si="2"/>
        <v>7500</v>
      </c>
      <c r="H21" s="65">
        <v>5000</v>
      </c>
      <c r="I21" s="21">
        <v>1.5</v>
      </c>
      <c r="J21" s="65">
        <f t="shared" si="1"/>
        <v>7500</v>
      </c>
    </row>
    <row r="22" spans="1:10" ht="20.100000000000001" customHeight="1" x14ac:dyDescent="0.25">
      <c r="A22" s="13" t="s">
        <v>26</v>
      </c>
      <c r="B22" s="60" t="s">
        <v>40</v>
      </c>
      <c r="C22" s="14" t="s">
        <v>2</v>
      </c>
      <c r="D22" s="9">
        <v>4</v>
      </c>
      <c r="E22" s="24">
        <f t="shared" si="0"/>
        <v>15000</v>
      </c>
      <c r="F22" s="48">
        <f t="shared" si="2"/>
        <v>60000</v>
      </c>
      <c r="H22" s="65">
        <v>10000</v>
      </c>
      <c r="I22" s="21">
        <v>1.5</v>
      </c>
      <c r="J22" s="65">
        <f t="shared" si="1"/>
        <v>15000</v>
      </c>
    </row>
    <row r="23" spans="1:10" ht="20.100000000000001" customHeight="1" x14ac:dyDescent="0.25">
      <c r="A23" s="13" t="s">
        <v>44</v>
      </c>
      <c r="B23" s="59" t="s">
        <v>48</v>
      </c>
      <c r="C23" s="14" t="s">
        <v>13</v>
      </c>
      <c r="D23" s="9">
        <v>5</v>
      </c>
      <c r="E23" s="24">
        <f t="shared" si="0"/>
        <v>3750</v>
      </c>
      <c r="F23" s="48">
        <f t="shared" si="2"/>
        <v>18750</v>
      </c>
      <c r="H23" s="65">
        <v>2500</v>
      </c>
      <c r="I23" s="21">
        <v>1.5</v>
      </c>
      <c r="J23" s="65">
        <f t="shared" si="1"/>
        <v>3750</v>
      </c>
    </row>
    <row r="24" spans="1:10" ht="20.100000000000001" customHeight="1" x14ac:dyDescent="0.25">
      <c r="A24" s="13" t="s">
        <v>45</v>
      </c>
      <c r="B24" s="59" t="s">
        <v>15</v>
      </c>
      <c r="C24" s="14" t="s">
        <v>13</v>
      </c>
      <c r="D24" s="9">
        <v>4</v>
      </c>
      <c r="E24" s="24">
        <f t="shared" si="0"/>
        <v>3750</v>
      </c>
      <c r="F24" s="48">
        <f t="shared" si="2"/>
        <v>15000</v>
      </c>
      <c r="H24" s="65">
        <v>2500</v>
      </c>
      <c r="I24" s="21">
        <v>1.5</v>
      </c>
      <c r="J24" s="65">
        <f t="shared" si="1"/>
        <v>3750</v>
      </c>
    </row>
    <row r="25" spans="1:10" ht="20.100000000000001" customHeight="1" x14ac:dyDescent="0.25">
      <c r="A25" s="13" t="s">
        <v>49</v>
      </c>
      <c r="B25" s="59" t="s">
        <v>41</v>
      </c>
      <c r="C25" s="14" t="s">
        <v>2</v>
      </c>
      <c r="D25" s="9">
        <v>5</v>
      </c>
      <c r="E25" s="24">
        <f t="shared" si="0"/>
        <v>3000</v>
      </c>
      <c r="F25" s="48">
        <f t="shared" si="2"/>
        <v>15000</v>
      </c>
      <c r="H25" s="65">
        <v>2000</v>
      </c>
      <c r="I25" s="21">
        <v>1.5</v>
      </c>
      <c r="J25" s="65">
        <f t="shared" si="1"/>
        <v>3000</v>
      </c>
    </row>
    <row r="26" spans="1:10" ht="20.100000000000001" customHeight="1" x14ac:dyDescent="0.25">
      <c r="A26" s="13"/>
      <c r="B26" s="59"/>
      <c r="C26" s="14"/>
      <c r="D26" s="9"/>
      <c r="E26" s="24">
        <f t="shared" si="0"/>
        <v>0</v>
      </c>
      <c r="F26" s="9"/>
      <c r="I26" s="21">
        <v>1.5</v>
      </c>
      <c r="J26" s="65">
        <f t="shared" si="1"/>
        <v>0</v>
      </c>
    </row>
    <row r="27" spans="1:10" s="10" customFormat="1" ht="20.100000000000001" customHeight="1" x14ac:dyDescent="0.25">
      <c r="A27" s="49">
        <v>3</v>
      </c>
      <c r="B27" s="56" t="s">
        <v>42</v>
      </c>
      <c r="C27" s="14" t="s">
        <v>17</v>
      </c>
      <c r="D27" s="9">
        <v>1</v>
      </c>
      <c r="E27" s="24">
        <f t="shared" si="0"/>
        <v>300000</v>
      </c>
      <c r="F27" s="48">
        <f t="shared" si="2"/>
        <v>300000</v>
      </c>
      <c r="G27" s="19"/>
      <c r="H27" s="65">
        <v>200000</v>
      </c>
      <c r="I27" s="21">
        <v>1.5</v>
      </c>
      <c r="J27" s="65">
        <f t="shared" si="1"/>
        <v>300000</v>
      </c>
    </row>
    <row r="28" spans="1:10" s="10" customFormat="1" ht="20.100000000000001" customHeight="1" x14ac:dyDescent="0.25">
      <c r="A28" s="49"/>
      <c r="B28" s="56"/>
      <c r="C28" s="14"/>
      <c r="D28" s="9"/>
      <c r="E28" s="24">
        <f t="shared" si="0"/>
        <v>0</v>
      </c>
      <c r="F28" s="48"/>
      <c r="G28" s="19"/>
      <c r="H28" s="65"/>
      <c r="I28" s="21">
        <v>1.5</v>
      </c>
      <c r="J28" s="65"/>
    </row>
    <row r="29" spans="1:10" ht="20.100000000000001" customHeight="1" x14ac:dyDescent="0.25">
      <c r="A29" s="13">
        <v>4</v>
      </c>
      <c r="B29" s="41" t="s">
        <v>47</v>
      </c>
      <c r="C29" s="16" t="s">
        <v>17</v>
      </c>
      <c r="D29" s="17">
        <v>1</v>
      </c>
      <c r="E29" s="24">
        <f t="shared" si="0"/>
        <v>0</v>
      </c>
      <c r="F29" s="25"/>
      <c r="G29" s="23"/>
      <c r="I29" s="21">
        <v>1.5</v>
      </c>
    </row>
    <row r="30" spans="1:10" ht="20.100000000000001" customHeight="1" x14ac:dyDescent="0.25">
      <c r="A30" s="13"/>
      <c r="B30" s="41"/>
      <c r="C30" s="16"/>
      <c r="D30" s="17"/>
      <c r="E30" s="24">
        <f t="shared" si="0"/>
        <v>0</v>
      </c>
      <c r="F30" s="48"/>
      <c r="G30" s="23"/>
      <c r="I30" s="21">
        <v>1.5</v>
      </c>
    </row>
    <row r="31" spans="1:10" ht="20.100000000000001" customHeight="1" x14ac:dyDescent="0.25">
      <c r="A31" s="13" t="s">
        <v>27</v>
      </c>
      <c r="B31" s="47" t="s">
        <v>43</v>
      </c>
      <c r="C31" s="45" t="s">
        <v>16</v>
      </c>
      <c r="D31" s="46">
        <v>1</v>
      </c>
      <c r="E31" s="24">
        <f t="shared" si="0"/>
        <v>750000</v>
      </c>
      <c r="F31" s="55">
        <f>E31*D31</f>
        <v>750000</v>
      </c>
      <c r="G31" s="57"/>
      <c r="H31" s="65">
        <v>500000</v>
      </c>
      <c r="I31" s="21">
        <v>1.5</v>
      </c>
      <c r="J31" s="65">
        <f>I31*H31</f>
        <v>750000</v>
      </c>
    </row>
    <row r="32" spans="1:10" ht="20.100000000000001" customHeight="1" x14ac:dyDescent="0.25">
      <c r="A32" s="13" t="s">
        <v>28</v>
      </c>
      <c r="B32" s="47" t="s">
        <v>18</v>
      </c>
      <c r="C32" s="45" t="s">
        <v>19</v>
      </c>
      <c r="D32" s="46">
        <v>3</v>
      </c>
      <c r="E32" s="24">
        <f t="shared" si="0"/>
        <v>21600</v>
      </c>
      <c r="F32" s="55">
        <f t="shared" si="2"/>
        <v>64800</v>
      </c>
      <c r="G32" s="57"/>
      <c r="H32" s="65">
        <v>14400</v>
      </c>
      <c r="I32" s="21">
        <v>1.5</v>
      </c>
      <c r="J32" s="65">
        <f t="shared" ref="J32:J34" si="3">I32*H32</f>
        <v>21600</v>
      </c>
    </row>
    <row r="33" spans="1:10" ht="20.100000000000001" customHeight="1" x14ac:dyDescent="0.25">
      <c r="A33" s="13" t="s">
        <v>29</v>
      </c>
      <c r="B33" s="47" t="s">
        <v>20</v>
      </c>
      <c r="C33" s="45" t="s">
        <v>19</v>
      </c>
      <c r="D33" s="46">
        <v>3</v>
      </c>
      <c r="E33" s="24">
        <f t="shared" si="0"/>
        <v>96000</v>
      </c>
      <c r="F33" s="55">
        <f t="shared" si="2"/>
        <v>288000</v>
      </c>
      <c r="G33" s="57"/>
      <c r="H33" s="65">
        <v>64000</v>
      </c>
      <c r="I33" s="21">
        <v>1.5</v>
      </c>
      <c r="J33" s="65">
        <f t="shared" si="3"/>
        <v>96000</v>
      </c>
    </row>
    <row r="34" spans="1:10" ht="20.100000000000001" customHeight="1" x14ac:dyDescent="0.25">
      <c r="A34" s="13" t="s">
        <v>46</v>
      </c>
      <c r="B34" s="47" t="s">
        <v>50</v>
      </c>
      <c r="C34" s="45" t="s">
        <v>16</v>
      </c>
      <c r="D34" s="46">
        <v>1</v>
      </c>
      <c r="E34" s="24">
        <f t="shared" si="0"/>
        <v>225000</v>
      </c>
      <c r="F34" s="58">
        <f t="shared" si="2"/>
        <v>225000</v>
      </c>
      <c r="G34" s="57"/>
      <c r="H34" s="65">
        <v>150000</v>
      </c>
      <c r="I34" s="21">
        <v>1.5</v>
      </c>
      <c r="J34" s="65">
        <f t="shared" si="3"/>
        <v>225000</v>
      </c>
    </row>
    <row r="35" spans="1:10" ht="20.100000000000001" customHeight="1" x14ac:dyDescent="0.25">
      <c r="A35" s="13"/>
      <c r="B35" s="47"/>
      <c r="C35" s="45"/>
      <c r="D35" s="46"/>
      <c r="E35" s="44"/>
      <c r="F35" s="58"/>
      <c r="G35" s="57"/>
      <c r="I35" s="22"/>
    </row>
    <row r="36" spans="1:10" ht="20.100000000000001" customHeight="1" x14ac:dyDescent="0.25">
      <c r="A36" s="13"/>
      <c r="B36" s="41" t="s">
        <v>10</v>
      </c>
      <c r="C36" s="16"/>
      <c r="D36" s="17"/>
      <c r="E36" s="25"/>
      <c r="F36" s="15"/>
      <c r="G36" s="23"/>
      <c r="I36" s="22"/>
    </row>
    <row r="37" spans="1:10" ht="20.100000000000001" customHeight="1" x14ac:dyDescent="0.25">
      <c r="A37" s="13"/>
      <c r="B37" s="42" t="s">
        <v>53</v>
      </c>
      <c r="C37" s="8"/>
      <c r="D37" s="9"/>
      <c r="E37" s="25"/>
      <c r="F37" s="15"/>
      <c r="G37" s="23"/>
      <c r="I37" s="22"/>
    </row>
    <row r="38" spans="1:10" s="40" customFormat="1" ht="20.100000000000001" customHeight="1" x14ac:dyDescent="0.25">
      <c r="A38" s="35"/>
      <c r="B38" s="42" t="s">
        <v>52</v>
      </c>
      <c r="C38" s="8"/>
      <c r="D38" s="9"/>
      <c r="E38" s="36"/>
      <c r="F38" s="37"/>
      <c r="G38" s="38"/>
      <c r="H38" s="68"/>
      <c r="I38" s="39"/>
      <c r="J38" s="68"/>
    </row>
    <row r="39" spans="1:10" ht="20.100000000000001" customHeight="1" x14ac:dyDescent="0.25">
      <c r="A39" s="13"/>
      <c r="B39" s="18" t="s">
        <v>12</v>
      </c>
      <c r="C39" s="8"/>
      <c r="D39" s="9"/>
      <c r="E39" s="25"/>
      <c r="F39" s="15"/>
      <c r="G39" s="23"/>
      <c r="I39" s="22"/>
    </row>
    <row r="40" spans="1:10" s="21" customFormat="1" ht="20.100000000000001" customHeight="1" x14ac:dyDescent="0.25">
      <c r="A40" s="75" t="s">
        <v>54</v>
      </c>
      <c r="B40" s="75"/>
      <c r="C40" s="75"/>
      <c r="D40" s="75"/>
      <c r="E40" s="75"/>
      <c r="F40" s="27">
        <f>SUM(F15:F39)</f>
        <v>3439050</v>
      </c>
      <c r="G40" s="23"/>
      <c r="H40" s="66"/>
      <c r="J40" s="66"/>
    </row>
    <row r="41" spans="1:10" s="21" customFormat="1" ht="20.100000000000001" customHeight="1" x14ac:dyDescent="0.25">
      <c r="A41" s="75" t="s">
        <v>6</v>
      </c>
      <c r="B41" s="75"/>
      <c r="C41" s="75"/>
      <c r="D41" s="75"/>
      <c r="E41" s="75"/>
      <c r="F41" s="28">
        <f>+F40*0.18</f>
        <v>619029</v>
      </c>
      <c r="G41" s="23"/>
      <c r="H41" s="66"/>
      <c r="J41" s="66"/>
    </row>
    <row r="42" spans="1:10" s="21" customFormat="1" ht="20.100000000000001" customHeight="1" x14ac:dyDescent="0.25">
      <c r="A42" s="75" t="s">
        <v>7</v>
      </c>
      <c r="B42" s="75"/>
      <c r="C42" s="75"/>
      <c r="D42" s="75"/>
      <c r="E42" s="75"/>
      <c r="F42" s="27">
        <f>SUM(F40:F41)</f>
        <v>4058079</v>
      </c>
      <c r="G42" s="23"/>
      <c r="H42" s="66"/>
      <c r="J42" s="66"/>
    </row>
    <row r="43" spans="1:10" s="21" customFormat="1" x14ac:dyDescent="0.25">
      <c r="E43" s="23"/>
      <c r="G43" s="23"/>
      <c r="H43" s="66"/>
      <c r="J43" s="66"/>
    </row>
    <row r="44" spans="1:10" s="21" customFormat="1" x14ac:dyDescent="0.25">
      <c r="A44" s="33" t="s">
        <v>8</v>
      </c>
      <c r="E44" s="23"/>
      <c r="G44" s="23"/>
      <c r="H44" s="66"/>
      <c r="J44" s="66"/>
    </row>
    <row r="45" spans="1:10" s="21" customFormat="1" x14ac:dyDescent="0.25">
      <c r="E45" s="23"/>
      <c r="G45" s="23"/>
      <c r="H45" s="66"/>
      <c r="J45" s="66"/>
    </row>
    <row r="46" spans="1:10" s="21" customFormat="1" x14ac:dyDescent="0.25">
      <c r="E46" s="23"/>
      <c r="G46" s="23"/>
      <c r="H46" s="66"/>
      <c r="J46" s="66"/>
    </row>
    <row r="47" spans="1:10" s="21" customFormat="1" x14ac:dyDescent="0.25">
      <c r="E47" s="23"/>
      <c r="G47" s="23"/>
      <c r="H47" s="66"/>
      <c r="J47" s="66"/>
    </row>
    <row r="48" spans="1:10" s="21" customFormat="1" x14ac:dyDescent="0.25">
      <c r="A48" s="34" t="s">
        <v>9</v>
      </c>
      <c r="E48" s="23"/>
      <c r="G48" s="23"/>
      <c r="H48" s="66"/>
      <c r="J48" s="66"/>
    </row>
    <row r="49" spans="5:10" s="21" customFormat="1" x14ac:dyDescent="0.25">
      <c r="E49" s="23"/>
      <c r="G49" s="23"/>
      <c r="H49" s="66"/>
      <c r="J49" s="66"/>
    </row>
  </sheetData>
  <mergeCells count="6">
    <mergeCell ref="A8:B8"/>
    <mergeCell ref="A9:B9"/>
    <mergeCell ref="E11:F11"/>
    <mergeCell ref="A40:E40"/>
    <mergeCell ref="A41:E41"/>
    <mergeCell ref="A42:E4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46"/>
  <sheetViews>
    <sheetView workbookViewId="0">
      <selection activeCell="M3" sqref="M3"/>
    </sheetView>
  </sheetViews>
  <sheetFormatPr baseColWidth="10" defaultColWidth="9.140625" defaultRowHeight="17.100000000000001" customHeight="1" x14ac:dyDescent="0.25"/>
  <cols>
    <col min="1" max="1" width="8.42578125" style="11" customWidth="1"/>
    <col min="2" max="2" width="50.140625" style="4" customWidth="1"/>
    <col min="3" max="3" width="7.85546875" style="4" customWidth="1"/>
    <col min="4" max="4" width="10" style="19" customWidth="1"/>
    <col min="5" max="5" width="15.85546875" style="19" customWidth="1"/>
    <col min="6" max="6" width="15.7109375" style="4" bestFit="1" customWidth="1"/>
    <col min="7" max="7" width="14.5703125" style="19" bestFit="1" customWidth="1"/>
    <col min="8" max="8" width="15.42578125" style="65" customWidth="1"/>
    <col min="9" max="9" width="12.140625" style="4" customWidth="1"/>
    <col min="10" max="10" width="11.5703125" style="65" bestFit="1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17.100000000000001" customHeight="1" x14ac:dyDescent="0.25">
      <c r="A1" s="1"/>
      <c r="B1" s="1"/>
      <c r="C1" s="1"/>
      <c r="D1" s="2"/>
      <c r="E1" s="2"/>
      <c r="F1" s="3"/>
    </row>
    <row r="2" spans="1:10" ht="17.100000000000001" customHeight="1" x14ac:dyDescent="0.25">
      <c r="A2" s="1"/>
      <c r="B2" s="1"/>
      <c r="C2" s="1"/>
      <c r="D2" s="2"/>
      <c r="E2" s="2"/>
      <c r="F2" s="3"/>
    </row>
    <row r="3" spans="1:10" ht="17.100000000000001" customHeight="1" x14ac:dyDescent="0.25">
      <c r="A3" s="5"/>
      <c r="B3" s="1"/>
      <c r="C3" s="1"/>
      <c r="D3" s="2"/>
      <c r="E3" s="2"/>
      <c r="F3" s="3"/>
    </row>
    <row r="4" spans="1:10" ht="17.100000000000001" customHeight="1" x14ac:dyDescent="0.25">
      <c r="A4" s="1"/>
      <c r="B4" s="1"/>
      <c r="C4" s="1"/>
      <c r="D4" s="2"/>
      <c r="E4" s="2"/>
      <c r="F4" s="3"/>
    </row>
    <row r="5" spans="1:10" ht="17.100000000000001" customHeight="1" x14ac:dyDescent="0.25">
      <c r="A5" s="5" t="s">
        <v>55</v>
      </c>
      <c r="B5" s="1"/>
      <c r="C5" s="1"/>
      <c r="D5" s="2"/>
      <c r="E5" s="2"/>
      <c r="F5" s="3"/>
    </row>
    <row r="6" spans="1:10" ht="17.100000000000001" customHeight="1" x14ac:dyDescent="0.25">
      <c r="A6" s="5"/>
      <c r="B6" s="1"/>
      <c r="C6" s="1"/>
      <c r="D6" s="2"/>
      <c r="E6" s="2"/>
      <c r="F6" s="3"/>
    </row>
    <row r="7" spans="1:10" s="21" customFormat="1" ht="17.100000000000001" customHeight="1" x14ac:dyDescent="0.25">
      <c r="A7" s="77" t="s">
        <v>51</v>
      </c>
      <c r="B7" s="77"/>
      <c r="C7" s="20"/>
      <c r="D7" s="20"/>
      <c r="E7" s="2"/>
      <c r="F7" s="29"/>
      <c r="G7" s="23"/>
      <c r="H7" s="66"/>
      <c r="J7" s="66"/>
    </row>
    <row r="8" spans="1:10" s="21" customFormat="1" ht="17.100000000000001" customHeight="1" x14ac:dyDescent="0.25">
      <c r="A8" s="77" t="s">
        <v>61</v>
      </c>
      <c r="B8" s="77"/>
      <c r="C8" s="20"/>
      <c r="D8" s="20"/>
      <c r="E8" s="2"/>
      <c r="F8" s="29"/>
      <c r="G8" s="23"/>
      <c r="H8" s="66"/>
      <c r="J8" s="66"/>
    </row>
    <row r="9" spans="1:10" s="21" customFormat="1" ht="17.100000000000001" customHeight="1" x14ac:dyDescent="0.25">
      <c r="A9" s="30"/>
      <c r="B9" s="30"/>
      <c r="C9" s="30"/>
      <c r="D9" s="30"/>
      <c r="E9" s="30"/>
      <c r="F9" s="30"/>
      <c r="G9" s="23"/>
      <c r="H9" s="66"/>
      <c r="J9" s="66"/>
    </row>
    <row r="10" spans="1:10" s="21" customFormat="1" ht="17.100000000000001" customHeight="1" x14ac:dyDescent="0.25">
      <c r="A10" s="26"/>
      <c r="B10" s="26"/>
      <c r="C10" s="26"/>
      <c r="D10" s="26"/>
      <c r="E10" s="76" t="s">
        <v>31</v>
      </c>
      <c r="F10" s="76"/>
      <c r="G10" s="23"/>
      <c r="H10" s="66"/>
      <c r="J10" s="66"/>
    </row>
    <row r="11" spans="1:10" s="21" customFormat="1" ht="17.100000000000001" customHeight="1" x14ac:dyDescent="0.25">
      <c r="A11" s="26"/>
      <c r="B11" s="26"/>
      <c r="C11" s="26"/>
      <c r="D11" s="26"/>
      <c r="E11" s="31"/>
      <c r="F11" s="32"/>
      <c r="G11" s="23"/>
      <c r="H11" s="66"/>
      <c r="J11" s="66"/>
    </row>
    <row r="12" spans="1:10" ht="17.100000000000001" customHeight="1" x14ac:dyDescent="0.25">
      <c r="A12" s="61" t="s">
        <v>0</v>
      </c>
      <c r="B12" s="61" t="s">
        <v>1</v>
      </c>
      <c r="C12" s="61" t="s">
        <v>2</v>
      </c>
      <c r="D12" s="62" t="s">
        <v>3</v>
      </c>
      <c r="E12" s="63" t="s">
        <v>4</v>
      </c>
      <c r="F12" s="64" t="s">
        <v>5</v>
      </c>
      <c r="G12" s="23"/>
      <c r="H12" s="66"/>
      <c r="I12" s="21"/>
    </row>
    <row r="13" spans="1:10" ht="17.100000000000001" customHeight="1" x14ac:dyDescent="0.25">
      <c r="A13" s="12"/>
      <c r="B13" s="12"/>
      <c r="C13" s="12"/>
      <c r="D13" s="70"/>
      <c r="E13" s="71"/>
      <c r="F13" s="72"/>
      <c r="G13" s="23"/>
      <c r="H13" s="66"/>
      <c r="I13" s="21"/>
    </row>
    <row r="14" spans="1:10" ht="17.100000000000001" customHeight="1" x14ac:dyDescent="0.25">
      <c r="A14" s="12"/>
      <c r="B14" s="43" t="s">
        <v>32</v>
      </c>
      <c r="C14" s="6" t="s">
        <v>56</v>
      </c>
      <c r="D14" s="7">
        <v>1</v>
      </c>
      <c r="E14" s="24">
        <v>80000</v>
      </c>
      <c r="F14" s="48">
        <f>E14*D14</f>
        <v>80000</v>
      </c>
      <c r="G14" s="23"/>
      <c r="H14" s="66">
        <v>50000</v>
      </c>
      <c r="I14" s="21">
        <v>1.5</v>
      </c>
      <c r="J14" s="65">
        <f>I14*H14</f>
        <v>75000</v>
      </c>
    </row>
    <row r="15" spans="1:10" ht="17.100000000000001" customHeight="1" x14ac:dyDescent="0.25">
      <c r="A15" s="12"/>
      <c r="B15" s="43"/>
      <c r="C15" s="6"/>
      <c r="D15" s="7"/>
      <c r="E15" s="24"/>
      <c r="F15" s="48"/>
      <c r="G15" s="23"/>
      <c r="H15" s="66"/>
      <c r="I15" s="21"/>
    </row>
    <row r="16" spans="1:10" s="54" customFormat="1" ht="17.100000000000001" customHeight="1" x14ac:dyDescent="0.25">
      <c r="A16" s="12"/>
      <c r="B16" s="41" t="s">
        <v>34</v>
      </c>
      <c r="C16" s="14" t="s">
        <v>56</v>
      </c>
      <c r="D16" s="9">
        <v>1</v>
      </c>
      <c r="E16" s="24">
        <v>1760000</v>
      </c>
      <c r="F16" s="48">
        <f>+E16*D16</f>
        <v>1760000</v>
      </c>
      <c r="G16" s="53"/>
      <c r="H16" s="67"/>
      <c r="I16" s="21">
        <v>1.5</v>
      </c>
      <c r="J16" s="67"/>
    </row>
    <row r="17" spans="1:10" ht="17.100000000000001" customHeight="1" x14ac:dyDescent="0.25">
      <c r="A17" s="12"/>
      <c r="B17" s="73" t="s">
        <v>35</v>
      </c>
      <c r="C17" s="14"/>
      <c r="D17" s="14"/>
      <c r="E17" s="14"/>
      <c r="F17" s="14"/>
      <c r="H17" s="65">
        <v>145000</v>
      </c>
      <c r="I17" s="21">
        <v>1.5</v>
      </c>
      <c r="J17" s="65">
        <f t="shared" ref="J17:J27" si="0">I17*H17</f>
        <v>217500</v>
      </c>
    </row>
    <row r="18" spans="1:10" ht="17.100000000000001" customHeight="1" x14ac:dyDescent="0.25">
      <c r="A18" s="12"/>
      <c r="B18" s="73" t="s">
        <v>36</v>
      </c>
      <c r="C18" s="14"/>
      <c r="D18" s="14"/>
      <c r="E18" s="14"/>
      <c r="F18" s="14"/>
      <c r="H18" s="65">
        <v>240000</v>
      </c>
      <c r="I18" s="21">
        <v>1.5</v>
      </c>
      <c r="J18" s="65">
        <f t="shared" si="0"/>
        <v>360000</v>
      </c>
    </row>
    <row r="19" spans="1:10" ht="17.100000000000001" customHeight="1" x14ac:dyDescent="0.25">
      <c r="A19" s="12"/>
      <c r="B19" s="73" t="s">
        <v>37</v>
      </c>
      <c r="C19" s="14"/>
      <c r="D19" s="14"/>
      <c r="E19" s="14"/>
      <c r="F19" s="14"/>
      <c r="H19" s="65">
        <v>4500</v>
      </c>
      <c r="I19" s="21">
        <v>1.5</v>
      </c>
      <c r="J19" s="65">
        <f t="shared" si="0"/>
        <v>6750</v>
      </c>
    </row>
    <row r="20" spans="1:10" ht="17.100000000000001" customHeight="1" x14ac:dyDescent="0.25">
      <c r="A20" s="12"/>
      <c r="B20" s="73" t="s">
        <v>38</v>
      </c>
      <c r="C20" s="14"/>
      <c r="D20" s="14"/>
      <c r="E20" s="14"/>
      <c r="F20" s="14"/>
      <c r="H20" s="65">
        <v>2000</v>
      </c>
      <c r="I20" s="21">
        <v>1.5</v>
      </c>
      <c r="J20" s="65">
        <f t="shared" si="0"/>
        <v>3000</v>
      </c>
    </row>
    <row r="21" spans="1:10" ht="17.100000000000001" customHeight="1" x14ac:dyDescent="0.25">
      <c r="A21" s="12"/>
      <c r="B21" s="73" t="s">
        <v>39</v>
      </c>
      <c r="C21" s="14"/>
      <c r="D21" s="14"/>
      <c r="E21" s="14"/>
      <c r="F21" s="14"/>
      <c r="H21" s="65">
        <v>5000</v>
      </c>
      <c r="I21" s="21">
        <v>1.5</v>
      </c>
      <c r="J21" s="65">
        <f t="shared" si="0"/>
        <v>7500</v>
      </c>
    </row>
    <row r="22" spans="1:10" ht="17.100000000000001" customHeight="1" x14ac:dyDescent="0.25">
      <c r="A22" s="12"/>
      <c r="B22" s="73" t="s">
        <v>40</v>
      </c>
      <c r="C22" s="14"/>
      <c r="D22" s="14"/>
      <c r="E22" s="14"/>
      <c r="F22" s="14"/>
      <c r="H22" s="65">
        <v>10000</v>
      </c>
      <c r="I22" s="21">
        <v>1.5</v>
      </c>
      <c r="J22" s="65">
        <f t="shared" si="0"/>
        <v>15000</v>
      </c>
    </row>
    <row r="23" spans="1:10" ht="17.100000000000001" customHeight="1" x14ac:dyDescent="0.25">
      <c r="A23" s="12"/>
      <c r="B23" s="74" t="s">
        <v>48</v>
      </c>
      <c r="C23" s="14"/>
      <c r="D23" s="14"/>
      <c r="E23" s="14"/>
      <c r="F23" s="14"/>
      <c r="H23" s="65">
        <v>2500</v>
      </c>
      <c r="I23" s="21">
        <v>1.5</v>
      </c>
      <c r="J23" s="65">
        <f t="shared" si="0"/>
        <v>3750</v>
      </c>
    </row>
    <row r="24" spans="1:10" ht="17.100000000000001" customHeight="1" x14ac:dyDescent="0.25">
      <c r="A24" s="12"/>
      <c r="B24" s="74" t="s">
        <v>15</v>
      </c>
      <c r="C24" s="14"/>
      <c r="D24" s="14"/>
      <c r="E24" s="14"/>
      <c r="F24" s="14"/>
      <c r="H24" s="65">
        <v>2500</v>
      </c>
      <c r="I24" s="21">
        <v>1.5</v>
      </c>
      <c r="J24" s="65">
        <f t="shared" si="0"/>
        <v>3750</v>
      </c>
    </row>
    <row r="25" spans="1:10" ht="17.100000000000001" customHeight="1" x14ac:dyDescent="0.25">
      <c r="A25" s="12"/>
      <c r="B25" s="74" t="s">
        <v>41</v>
      </c>
      <c r="C25" s="14"/>
      <c r="D25" s="14"/>
      <c r="E25" s="14"/>
      <c r="F25" s="14"/>
      <c r="H25" s="65">
        <v>2000</v>
      </c>
      <c r="I25" s="21">
        <v>1.5</v>
      </c>
      <c r="J25" s="65">
        <f t="shared" si="0"/>
        <v>3000</v>
      </c>
    </row>
    <row r="26" spans="1:10" ht="17.100000000000001" customHeight="1" x14ac:dyDescent="0.25">
      <c r="A26" s="12"/>
      <c r="B26" s="59"/>
      <c r="C26" s="14"/>
      <c r="D26" s="9"/>
      <c r="E26" s="14"/>
      <c r="F26" s="9"/>
      <c r="I26" s="21">
        <v>1.5</v>
      </c>
      <c r="J26" s="65">
        <f t="shared" si="0"/>
        <v>0</v>
      </c>
    </row>
    <row r="27" spans="1:10" s="10" customFormat="1" ht="17.100000000000001" customHeight="1" x14ac:dyDescent="0.25">
      <c r="A27" s="12"/>
      <c r="B27" s="56" t="s">
        <v>42</v>
      </c>
      <c r="C27" s="14" t="s">
        <v>56</v>
      </c>
      <c r="D27" s="9">
        <v>1</v>
      </c>
      <c r="E27" s="24">
        <f t="shared" ref="E27" si="1">J27</f>
        <v>300000</v>
      </c>
      <c r="F27" s="48">
        <f t="shared" ref="F27" si="2">E27*D27</f>
        <v>300000</v>
      </c>
      <c r="G27" s="19"/>
      <c r="H27" s="65">
        <v>200000</v>
      </c>
      <c r="I27" s="21">
        <v>1.5</v>
      </c>
      <c r="J27" s="65">
        <f t="shared" si="0"/>
        <v>300000</v>
      </c>
    </row>
    <row r="28" spans="1:10" s="10" customFormat="1" ht="17.100000000000001" customHeight="1" x14ac:dyDescent="0.25">
      <c r="A28" s="12"/>
      <c r="B28" s="56"/>
      <c r="C28" s="14"/>
      <c r="D28" s="9"/>
      <c r="E28" s="24"/>
      <c r="F28" s="48"/>
      <c r="G28" s="19"/>
      <c r="H28" s="65"/>
      <c r="I28" s="21">
        <v>1.5</v>
      </c>
      <c r="J28" s="65"/>
    </row>
    <row r="29" spans="1:10" s="10" customFormat="1" ht="17.100000000000001" customHeight="1" x14ac:dyDescent="0.25">
      <c r="A29" s="12"/>
      <c r="B29" s="56"/>
      <c r="C29" s="14"/>
      <c r="D29" s="9"/>
      <c r="E29" s="24"/>
      <c r="F29" s="48"/>
      <c r="G29" s="19"/>
      <c r="H29" s="65"/>
      <c r="I29" s="21"/>
      <c r="J29" s="65"/>
    </row>
    <row r="30" spans="1:10" ht="17.100000000000001" customHeight="1" x14ac:dyDescent="0.25">
      <c r="A30" s="12"/>
      <c r="B30" s="41" t="s">
        <v>47</v>
      </c>
      <c r="C30" s="16" t="s">
        <v>56</v>
      </c>
      <c r="D30" s="17">
        <v>1</v>
      </c>
      <c r="E30" s="25">
        <v>1360000</v>
      </c>
      <c r="F30" s="25">
        <f>+E30*D30</f>
        <v>1360000</v>
      </c>
      <c r="G30" s="23"/>
      <c r="I30" s="21">
        <v>1.5</v>
      </c>
    </row>
    <row r="31" spans="1:10" ht="17.100000000000001" customHeight="1" x14ac:dyDescent="0.25">
      <c r="A31" s="13"/>
      <c r="B31" s="41"/>
      <c r="C31" s="16"/>
      <c r="D31" s="17"/>
      <c r="E31" s="25"/>
      <c r="F31" s="48"/>
      <c r="G31" s="23"/>
      <c r="I31" s="21">
        <v>1.5</v>
      </c>
    </row>
    <row r="32" spans="1:10" ht="17.100000000000001" customHeight="1" x14ac:dyDescent="0.25">
      <c r="A32" s="13"/>
      <c r="B32" s="41"/>
      <c r="C32" s="16"/>
      <c r="D32" s="17"/>
      <c r="E32" s="25"/>
      <c r="F32" s="48"/>
      <c r="G32" s="23"/>
      <c r="I32" s="21"/>
    </row>
    <row r="33" spans="1:10" ht="17.100000000000001" customHeight="1" x14ac:dyDescent="0.25">
      <c r="A33" s="13"/>
      <c r="B33" s="41" t="s">
        <v>10</v>
      </c>
      <c r="C33" s="16"/>
      <c r="D33" s="17"/>
      <c r="E33" s="25"/>
      <c r="F33" s="15"/>
      <c r="G33" s="23"/>
      <c r="I33" s="22"/>
    </row>
    <row r="34" spans="1:10" ht="17.100000000000001" customHeight="1" x14ac:dyDescent="0.25">
      <c r="A34" s="13"/>
      <c r="B34" s="42" t="s">
        <v>57</v>
      </c>
      <c r="C34" s="8"/>
      <c r="D34" s="9"/>
      <c r="E34" s="25"/>
      <c r="F34" s="15"/>
      <c r="G34" s="23"/>
      <c r="I34" s="22"/>
    </row>
    <row r="35" spans="1:10" s="40" customFormat="1" ht="17.100000000000001" customHeight="1" x14ac:dyDescent="0.25">
      <c r="A35" s="35"/>
      <c r="B35" s="42" t="s">
        <v>58</v>
      </c>
      <c r="C35" s="8"/>
      <c r="D35" s="9"/>
      <c r="E35" s="36"/>
      <c r="F35" s="37"/>
      <c r="G35" s="38"/>
      <c r="H35" s="68"/>
      <c r="I35" s="39"/>
      <c r="J35" s="68"/>
    </row>
    <row r="36" spans="1:10" ht="17.100000000000001" customHeight="1" x14ac:dyDescent="0.25">
      <c r="A36" s="13"/>
      <c r="B36" s="18" t="s">
        <v>59</v>
      </c>
      <c r="C36" s="8"/>
      <c r="D36" s="9"/>
      <c r="E36" s="25"/>
      <c r="F36" s="15"/>
      <c r="G36" s="23"/>
      <c r="I36" s="22"/>
    </row>
    <row r="37" spans="1:10" ht="17.100000000000001" customHeight="1" x14ac:dyDescent="0.25">
      <c r="A37" s="13"/>
      <c r="B37" s="18"/>
      <c r="C37" s="8"/>
      <c r="D37" s="9"/>
      <c r="E37" s="25"/>
      <c r="F37" s="15"/>
      <c r="G37" s="23"/>
      <c r="I37" s="22"/>
    </row>
    <row r="38" spans="1:10" s="21" customFormat="1" ht="17.100000000000001" customHeight="1" x14ac:dyDescent="0.25">
      <c r="A38" s="75" t="s">
        <v>54</v>
      </c>
      <c r="B38" s="75"/>
      <c r="C38" s="75"/>
      <c r="D38" s="75"/>
      <c r="E38" s="75"/>
      <c r="F38" s="27">
        <f>SUM(F14:F36)</f>
        <v>3500000</v>
      </c>
      <c r="G38" s="23"/>
      <c r="H38" s="66"/>
      <c r="J38" s="66"/>
    </row>
    <row r="39" spans="1:10" s="21" customFormat="1" ht="17.100000000000001" customHeight="1" x14ac:dyDescent="0.25">
      <c r="A39" s="75" t="s">
        <v>6</v>
      </c>
      <c r="B39" s="75"/>
      <c r="C39" s="75"/>
      <c r="D39" s="75"/>
      <c r="E39" s="75"/>
      <c r="F39" s="28">
        <f>+F38*0.18</f>
        <v>630000</v>
      </c>
      <c r="G39" s="23"/>
      <c r="H39" s="66"/>
      <c r="J39" s="66"/>
    </row>
    <row r="40" spans="1:10" s="21" customFormat="1" ht="17.100000000000001" customHeight="1" x14ac:dyDescent="0.25">
      <c r="A40" s="75" t="s">
        <v>7</v>
      </c>
      <c r="B40" s="75"/>
      <c r="C40" s="75"/>
      <c r="D40" s="75"/>
      <c r="E40" s="75"/>
      <c r="F40" s="27">
        <f>SUM(F38:F39)</f>
        <v>4130000</v>
      </c>
      <c r="G40" s="23"/>
      <c r="H40" s="66"/>
      <c r="J40" s="66"/>
    </row>
    <row r="41" spans="1:10" s="21" customFormat="1" ht="17.100000000000001" customHeight="1" x14ac:dyDescent="0.25">
      <c r="E41" s="23"/>
      <c r="G41" s="23"/>
      <c r="H41" s="66"/>
      <c r="J41" s="66"/>
    </row>
    <row r="42" spans="1:10" s="21" customFormat="1" ht="17.100000000000001" customHeight="1" x14ac:dyDescent="0.25">
      <c r="A42" s="33" t="s">
        <v>8</v>
      </c>
      <c r="E42" s="23"/>
      <c r="G42" s="23"/>
      <c r="H42" s="66"/>
      <c r="J42" s="66"/>
    </row>
    <row r="43" spans="1:10" s="21" customFormat="1" ht="17.100000000000001" customHeight="1" x14ac:dyDescent="0.25">
      <c r="A43" s="78" t="s">
        <v>60</v>
      </c>
      <c r="E43" s="23"/>
      <c r="G43" s="23"/>
      <c r="H43" s="66"/>
      <c r="J43" s="66"/>
    </row>
    <row r="44" spans="1:10" s="21" customFormat="1" ht="17.100000000000001" customHeight="1" x14ac:dyDescent="0.25">
      <c r="E44" s="23"/>
      <c r="G44" s="23"/>
      <c r="H44" s="66"/>
      <c r="J44" s="66"/>
    </row>
    <row r="45" spans="1:10" s="21" customFormat="1" ht="17.100000000000001" customHeight="1" x14ac:dyDescent="0.25">
      <c r="A45" s="34" t="s">
        <v>9</v>
      </c>
      <c r="E45" s="23"/>
      <c r="G45" s="23"/>
      <c r="H45" s="66"/>
      <c r="J45" s="66"/>
    </row>
    <row r="46" spans="1:10" s="21" customFormat="1" ht="17.100000000000001" customHeight="1" x14ac:dyDescent="0.25">
      <c r="E46" s="23"/>
      <c r="G46" s="23"/>
      <c r="H46" s="66"/>
      <c r="J46" s="66"/>
    </row>
  </sheetData>
  <mergeCells count="6">
    <mergeCell ref="A38:E38"/>
    <mergeCell ref="A39:E39"/>
    <mergeCell ref="A40:E40"/>
    <mergeCell ref="E10:F10"/>
    <mergeCell ref="A7:B7"/>
    <mergeCell ref="A8:B8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DQE LOBA ELTON FERKE</vt:lpstr>
      <vt:lpstr>DETAIL</vt:lpstr>
      <vt:lpstr>DEVIS OK</vt:lpstr>
      <vt:lpstr>'DEVIS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ADV1</cp:lastModifiedBy>
  <cp:lastPrinted>2026-03-10T08:38:25Z</cp:lastPrinted>
  <dcterms:created xsi:type="dcterms:W3CDTF">2022-10-05T16:01:13Z</dcterms:created>
  <dcterms:modified xsi:type="dcterms:W3CDTF">2026-03-10T09:14:27Z</dcterms:modified>
</cp:coreProperties>
</file>