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ANNEE 2026\DEVIS 2026\DIVERS\"/>
    </mc:Choice>
  </mc:AlternateContent>
  <xr:revisionPtr revIDLastSave="0" documentId="13_ncr:1_{FC26F626-834C-4005-BBD1-644EB2916BF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QE LOBA" sheetId="14" r:id="rId1"/>
    <sheet name="Detail" sheetId="15" r:id="rId2"/>
    <sheet name="Devis ANNULE" sheetId="16" r:id="rId3"/>
    <sheet name="Devis Actu" sheetId="19" r:id="rId4"/>
  </sheets>
  <definedNames>
    <definedName name="_xlnm.Print_Area" localSheetId="1">Detail!$A$1:$F$95</definedName>
    <definedName name="_xlnm.Print_Area" localSheetId="3">'Devis Actu'!$A$1:$F$98</definedName>
    <definedName name="_xlnm.Print_Area" localSheetId="2">'Devis ANNULE'!$A$1:$F$97</definedName>
    <definedName name="_xlnm.Print_Area" localSheetId="0">'DQE LOBA'!$A$1:$F$93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19" l="1"/>
  <c r="E81" i="19"/>
  <c r="F81" i="19" s="1"/>
  <c r="J77" i="19"/>
  <c r="J76" i="19"/>
  <c r="J75" i="19"/>
  <c r="J74" i="19"/>
  <c r="J73" i="19"/>
  <c r="J72" i="19"/>
  <c r="F71" i="19"/>
  <c r="J68" i="19"/>
  <c r="J67" i="19"/>
  <c r="J66" i="19"/>
  <c r="J65" i="19"/>
  <c r="J64" i="19"/>
  <c r="J63" i="19"/>
  <c r="A63" i="19"/>
  <c r="A64" i="19" s="1"/>
  <c r="A65" i="19" s="1"/>
  <c r="A66" i="19" s="1"/>
  <c r="A67" i="19" s="1"/>
  <c r="A68" i="19" s="1"/>
  <c r="J62" i="19"/>
  <c r="F61" i="19"/>
  <c r="F91" i="19" s="1"/>
  <c r="J59" i="19"/>
  <c r="J58" i="19"/>
  <c r="J57" i="19"/>
  <c r="J56" i="19"/>
  <c r="F55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F28" i="19"/>
  <c r="J26" i="19"/>
  <c r="J25" i="19"/>
  <c r="J24" i="19"/>
  <c r="J23" i="19"/>
  <c r="J22" i="19"/>
  <c r="J21" i="19"/>
  <c r="J20" i="19"/>
  <c r="J19" i="19"/>
  <c r="J18" i="19"/>
  <c r="J17" i="19"/>
  <c r="J16" i="19"/>
  <c r="F15" i="19"/>
  <c r="H91" i="19" l="1"/>
  <c r="A64" i="16"/>
  <c r="A65" i="16" s="1"/>
  <c r="A66" i="16" s="1"/>
  <c r="A67" i="16" s="1"/>
  <c r="A68" i="16" s="1"/>
  <c r="A69" i="16" s="1"/>
  <c r="F56" i="16"/>
  <c r="F62" i="16"/>
  <c r="F72" i="16"/>
  <c r="F29" i="16"/>
  <c r="F16" i="16"/>
  <c r="J82" i="16"/>
  <c r="E82" i="16" s="1"/>
  <c r="F82" i="16" s="1"/>
  <c r="J78" i="16"/>
  <c r="J77" i="16"/>
  <c r="J76" i="16"/>
  <c r="J75" i="16"/>
  <c r="J74" i="16"/>
  <c r="J73" i="16"/>
  <c r="J69" i="16"/>
  <c r="J68" i="16"/>
  <c r="J67" i="16"/>
  <c r="J66" i="16"/>
  <c r="J65" i="16"/>
  <c r="J64" i="16"/>
  <c r="J63" i="16"/>
  <c r="J60" i="16"/>
  <c r="J59" i="16"/>
  <c r="J58" i="16"/>
  <c r="J57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7" i="16"/>
  <c r="J26" i="16"/>
  <c r="J25" i="16"/>
  <c r="J24" i="16"/>
  <c r="J23" i="16"/>
  <c r="J22" i="16"/>
  <c r="J21" i="16"/>
  <c r="J20" i="16"/>
  <c r="J19" i="16"/>
  <c r="J18" i="16"/>
  <c r="J17" i="16"/>
  <c r="F88" i="15"/>
  <c r="E63" i="15"/>
  <c r="F92" i="19" l="1"/>
  <c r="F93" i="19" s="1"/>
  <c r="F90" i="16"/>
  <c r="H90" i="16" s="1"/>
  <c r="F91" i="16" l="1"/>
  <c r="F92" i="16" s="1"/>
  <c r="J80" i="15"/>
  <c r="E80" i="15" s="1"/>
  <c r="F80" i="15" s="1"/>
  <c r="J77" i="15"/>
  <c r="E77" i="15"/>
  <c r="F77" i="15" s="1"/>
  <c r="J76" i="15"/>
  <c r="E76" i="15" s="1"/>
  <c r="F76" i="15" s="1"/>
  <c r="J75" i="15"/>
  <c r="E75" i="15" s="1"/>
  <c r="F75" i="15" s="1"/>
  <c r="J74" i="15"/>
  <c r="E74" i="15"/>
  <c r="F74" i="15" s="1"/>
  <c r="J73" i="15"/>
  <c r="E73" i="15" s="1"/>
  <c r="F73" i="15" s="1"/>
  <c r="J72" i="15"/>
  <c r="E72" i="15"/>
  <c r="F72" i="15" s="1"/>
  <c r="J69" i="15"/>
  <c r="E69" i="15"/>
  <c r="F69" i="15" s="1"/>
  <c r="J68" i="15"/>
  <c r="E68" i="15" s="1"/>
  <c r="F68" i="15" s="1"/>
  <c r="J67" i="15"/>
  <c r="E67" i="15" s="1"/>
  <c r="F67" i="15" s="1"/>
  <c r="J66" i="15"/>
  <c r="E66" i="15" s="1"/>
  <c r="F66" i="15" s="1"/>
  <c r="J65" i="15"/>
  <c r="F65" i="15" s="1"/>
  <c r="J64" i="15"/>
  <c r="F64" i="15" s="1"/>
  <c r="J63" i="15"/>
  <c r="F63" i="15"/>
  <c r="J60" i="15"/>
  <c r="E60" i="15" s="1"/>
  <c r="F60" i="15" s="1"/>
  <c r="J59" i="15"/>
  <c r="E59" i="15" s="1"/>
  <c r="F59" i="15" s="1"/>
  <c r="J58" i="15"/>
  <c r="E58" i="15"/>
  <c r="F58" i="15" s="1"/>
  <c r="J57" i="15"/>
  <c r="F57" i="15"/>
  <c r="J54" i="15"/>
  <c r="E54" i="15"/>
  <c r="F54" i="15" s="1"/>
  <c r="J53" i="15"/>
  <c r="E53" i="15" s="1"/>
  <c r="F53" i="15" s="1"/>
  <c r="J52" i="15"/>
  <c r="E52" i="15" s="1"/>
  <c r="F52" i="15" s="1"/>
  <c r="J51" i="15"/>
  <c r="E51" i="15" s="1"/>
  <c r="F51" i="15" s="1"/>
  <c r="J50" i="15"/>
  <c r="E50" i="15" s="1"/>
  <c r="F50" i="15" s="1"/>
  <c r="J49" i="15"/>
  <c r="E49" i="15" s="1"/>
  <c r="F49" i="15" s="1"/>
  <c r="J48" i="15"/>
  <c r="E48" i="15" s="1"/>
  <c r="F48" i="15" s="1"/>
  <c r="J47" i="15"/>
  <c r="E47" i="15" s="1"/>
  <c r="F47" i="15" s="1"/>
  <c r="J46" i="15"/>
  <c r="E46" i="15" s="1"/>
  <c r="F46" i="15" s="1"/>
  <c r="J45" i="15"/>
  <c r="E45" i="15" s="1"/>
  <c r="F45" i="15" s="1"/>
  <c r="J44" i="15"/>
  <c r="E44" i="15"/>
  <c r="F44" i="15" s="1"/>
  <c r="J43" i="15"/>
  <c r="E43" i="15" s="1"/>
  <c r="F43" i="15" s="1"/>
  <c r="J42" i="15"/>
  <c r="E42" i="15" s="1"/>
  <c r="F42" i="15" s="1"/>
  <c r="J41" i="15"/>
  <c r="E41" i="15" s="1"/>
  <c r="F41" i="15" s="1"/>
  <c r="J40" i="15"/>
  <c r="E40" i="15" s="1"/>
  <c r="F40" i="15" s="1"/>
  <c r="J39" i="15"/>
  <c r="E39" i="15" s="1"/>
  <c r="F39" i="15" s="1"/>
  <c r="J38" i="15"/>
  <c r="E38" i="15" s="1"/>
  <c r="F38" i="15" s="1"/>
  <c r="J37" i="15"/>
  <c r="E37" i="15" s="1"/>
  <c r="F37" i="15" s="1"/>
  <c r="J36" i="15"/>
  <c r="E36" i="15" s="1"/>
  <c r="F36" i="15" s="1"/>
  <c r="J35" i="15"/>
  <c r="E35" i="15" s="1"/>
  <c r="F35" i="15" s="1"/>
  <c r="J34" i="15"/>
  <c r="E34" i="15" s="1"/>
  <c r="F34" i="15" s="1"/>
  <c r="J33" i="15"/>
  <c r="E33" i="15" s="1"/>
  <c r="F33" i="15" s="1"/>
  <c r="J32" i="15"/>
  <c r="E32" i="15" s="1"/>
  <c r="F32" i="15" s="1"/>
  <c r="J29" i="15"/>
  <c r="E29" i="15" s="1"/>
  <c r="F29" i="15" s="1"/>
  <c r="J28" i="15"/>
  <c r="E28" i="15" s="1"/>
  <c r="F28" i="15" s="1"/>
  <c r="J27" i="15"/>
  <c r="E27" i="15" s="1"/>
  <c r="F27" i="15" s="1"/>
  <c r="J26" i="15"/>
  <c r="E26" i="15" s="1"/>
  <c r="F26" i="15" s="1"/>
  <c r="J25" i="15"/>
  <c r="E25" i="15" s="1"/>
  <c r="F25" i="15" s="1"/>
  <c r="J24" i="15"/>
  <c r="E24" i="15" s="1"/>
  <c r="F24" i="15" s="1"/>
  <c r="J23" i="15"/>
  <c r="E23" i="15" s="1"/>
  <c r="F23" i="15" s="1"/>
  <c r="J22" i="15"/>
  <c r="E22" i="15" s="1"/>
  <c r="F22" i="15" s="1"/>
  <c r="J21" i="15"/>
  <c r="E21" i="15" s="1"/>
  <c r="F21" i="15" s="1"/>
  <c r="J20" i="15"/>
  <c r="E20" i="15" s="1"/>
  <c r="F20" i="15" s="1"/>
  <c r="J19" i="15"/>
  <c r="E19" i="15" s="1"/>
  <c r="F19" i="15" s="1"/>
  <c r="F69" i="14"/>
  <c r="F70" i="14"/>
  <c r="F62" i="14"/>
  <c r="F63" i="14"/>
  <c r="F65" i="14"/>
  <c r="F60" i="14"/>
  <c r="F56" i="14"/>
  <c r="F57" i="14"/>
  <c r="F58" i="14"/>
  <c r="F33" i="14"/>
  <c r="F34" i="14"/>
  <c r="F42" i="14"/>
  <c r="F50" i="14"/>
  <c r="F31" i="14"/>
  <c r="F20" i="14"/>
  <c r="F25" i="14"/>
  <c r="F19" i="14"/>
  <c r="F61" i="14"/>
  <c r="F64" i="14"/>
  <c r="F66" i="14"/>
  <c r="F68" i="14"/>
  <c r="F71" i="14"/>
  <c r="F72" i="14"/>
  <c r="F73" i="14"/>
  <c r="F76" i="14"/>
  <c r="F21" i="14"/>
  <c r="F22" i="14"/>
  <c r="F23" i="14"/>
  <c r="F24" i="14"/>
  <c r="F26" i="14"/>
  <c r="F27" i="14"/>
  <c r="F28" i="14"/>
  <c r="F29" i="14"/>
  <c r="F32" i="14"/>
  <c r="F35" i="14"/>
  <c r="F36" i="14"/>
  <c r="F37" i="14"/>
  <c r="F38" i="14"/>
  <c r="F39" i="14"/>
  <c r="F41" i="14"/>
  <c r="F43" i="14"/>
  <c r="F44" i="14"/>
  <c r="F45" i="14"/>
  <c r="F46" i="14"/>
  <c r="F47" i="14"/>
  <c r="F48" i="14"/>
  <c r="F49" i="14"/>
  <c r="F51" i="14"/>
  <c r="F52" i="14"/>
  <c r="F53" i="14"/>
  <c r="F55" i="14"/>
  <c r="F40" i="14"/>
  <c r="F86" i="14" l="1"/>
  <c r="F89" i="15" l="1"/>
  <c r="F90" i="15" s="1"/>
  <c r="H88" i="15"/>
  <c r="F87" i="14"/>
  <c r="F88" i="14" s="1"/>
</calcChain>
</file>

<file path=xl/sharedStrings.xml><?xml version="1.0" encoding="utf-8"?>
<sst xmlns="http://schemas.openxmlformats.org/spreadsheetml/2006/main" count="584" uniqueCount="138">
  <si>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</si>
  <si>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</si>
  <si>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</si>
  <si>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</si>
  <si>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</si>
  <si>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</si>
  <si>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</si>
  <si>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</si>
  <si>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DEVIS N°</t>
  </si>
  <si>
    <t>Arrêté le présent devis à la somme de :</t>
  </si>
  <si>
    <t>DÉSIGNATIONS DES OUVRAGES</t>
  </si>
  <si>
    <t>ml</t>
  </si>
  <si>
    <t>TOTAL HT</t>
  </si>
  <si>
    <t>OUTILLAGE:</t>
  </si>
  <si>
    <t xml:space="preserve">   </t>
  </si>
  <si>
    <t>NOMBRE D'INTERVENANTS : 2</t>
  </si>
  <si>
    <t xml:space="preserve">Escabeau </t>
  </si>
  <si>
    <t>Caisse à outil</t>
  </si>
  <si>
    <t xml:space="preserve">DPN 16A </t>
  </si>
  <si>
    <t>Vis parker n°8</t>
  </si>
  <si>
    <t>Cheville fisher n°8</t>
  </si>
  <si>
    <t>lg</t>
  </si>
  <si>
    <t>Perceuse</t>
  </si>
  <si>
    <t xml:space="preserve">Mise en œuvre: </t>
  </si>
  <si>
    <t>Raccordement et mise en marche</t>
  </si>
  <si>
    <t>depose et pose des equipements electriques</t>
  </si>
  <si>
    <t>Disjoncteur modulaire 4P-63A</t>
  </si>
  <si>
    <t xml:space="preserve">Inter differentiel 4P-40A 30mA </t>
  </si>
  <si>
    <t xml:space="preserve">DPN 20A </t>
  </si>
  <si>
    <t>DPN 10A</t>
  </si>
  <si>
    <t xml:space="preserve">Inter differentiel 4P-25A 30mA </t>
  </si>
  <si>
    <t>Disjoncteur modulaire 4P-100A</t>
  </si>
  <si>
    <t>Disjoncteur modulaire 4P-25A</t>
  </si>
  <si>
    <t>Parafoudre 4P-20kA T2</t>
  </si>
  <si>
    <t>Repartiteur 4P-100A</t>
  </si>
  <si>
    <t>Boite de derivation 240*160</t>
  </si>
  <si>
    <t>Barrette de domino 25A legrand</t>
  </si>
  <si>
    <t>Barrette de domino 16A legrand</t>
  </si>
  <si>
    <t>Barrette de domino 10A legrand</t>
  </si>
  <si>
    <t xml:space="preserve">Fil souple noir 16mm² </t>
  </si>
  <si>
    <t xml:space="preserve">Fil souple bleu 16mm² </t>
  </si>
  <si>
    <t>Fil souple noir 10mm²</t>
  </si>
  <si>
    <t>Fil souple noir 2,5mm²</t>
  </si>
  <si>
    <t>Fil souple bleu 6mm²</t>
  </si>
  <si>
    <t>Fil souple bleu 2,5mm²</t>
  </si>
  <si>
    <t>Embout de câblage 16mm²</t>
  </si>
  <si>
    <t>Embout de câblage 10mm²</t>
  </si>
  <si>
    <t>Embout de câblage 6mm²</t>
  </si>
  <si>
    <t>Embout de câblage 2,5mm²</t>
  </si>
  <si>
    <t>Collier colring</t>
  </si>
  <si>
    <t xml:space="preserve">Coffret normal RDC </t>
  </si>
  <si>
    <t>Repartiteur 4P-125A</t>
  </si>
  <si>
    <t>Coffret normal etage</t>
  </si>
  <si>
    <t>Interrupteur sectionneur 4P-63A</t>
  </si>
  <si>
    <t>Disjoncteur   4P-25A</t>
  </si>
  <si>
    <t xml:space="preserve">Coffret encastré 5*18 modules </t>
  </si>
  <si>
    <t xml:space="preserve">Coffret encastré 5*24 modules </t>
  </si>
  <si>
    <t>Câble VGV 3*2,5mm²</t>
  </si>
  <si>
    <t xml:space="preserve">Separation circuits prises de courant et clim </t>
  </si>
  <si>
    <t xml:space="preserve">Goulotte 80*80 </t>
  </si>
  <si>
    <t>Goulotte adhesive 40*16</t>
  </si>
  <si>
    <t>Dismatic apparent 20A</t>
  </si>
  <si>
    <t xml:space="preserve">Remplacement des luminaires defectueux </t>
  </si>
  <si>
    <t>mise hors tension</t>
  </si>
  <si>
    <t xml:space="preserve">DELAIS DE TRAVAUX : 07 jours </t>
  </si>
  <si>
    <t xml:space="preserve">DRP-ARSN COCODY ATCI AKOUEDO </t>
  </si>
  <si>
    <t>Tube led 120cm</t>
  </si>
  <si>
    <t>Tube led 60cm</t>
  </si>
  <si>
    <t>Spot led apparent rond 6500k diam 200</t>
  </si>
  <si>
    <t>Ampoule led E27 6500k 18w</t>
  </si>
  <si>
    <t xml:space="preserve">Globe étanche en E27 </t>
  </si>
  <si>
    <t xml:space="preserve">Reglette mono nue 120cm </t>
  </si>
  <si>
    <t xml:space="preserve">Interrupteur encastré double allumage </t>
  </si>
  <si>
    <t xml:space="preserve">Mise en conformité des coffrets électriques </t>
  </si>
  <si>
    <t>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</si>
  <si>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</si>
  <si>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</si>
  <si>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</si>
  <si>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</si>
  <si>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</si>
  <si>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</si>
  <si>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</si>
  <si>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</si>
  <si>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</si>
  <si>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</si>
  <si>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</si>
  <si>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</si>
  <si>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</si>
  <si>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</si>
  <si>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</si>
  <si>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</si>
  <si>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</si>
  <si>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</si>
  <si>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</si>
  <si>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</si>
  <si>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</si>
  <si>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</si>
  <si>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</si>
  <si>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</si>
  <si>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</si>
  <si>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</si>
  <si>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</si>
  <si>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</si>
  <si>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</si>
  <si>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</si>
  <si>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</si>
  <si>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II</t>
  </si>
  <si>
    <t>III</t>
  </si>
  <si>
    <t xml:space="preserve">Accessoires </t>
  </si>
  <si>
    <t>Fil souple bleu 10mm²</t>
  </si>
  <si>
    <t>Ens</t>
  </si>
  <si>
    <t>Date : 05/01/2026</t>
  </si>
  <si>
    <t>INSTALLATIONS ET COFFRETS ELECTRIQUES</t>
  </si>
  <si>
    <t xml:space="preserve">FOURNITURE ET CORRECTION DES </t>
  </si>
  <si>
    <t>CONDITIONS COMMERCIALES</t>
  </si>
  <si>
    <r>
      <t xml:space="preserve">Délai d'exécution des travaux : </t>
    </r>
    <r>
      <rPr>
        <sz val="12"/>
        <rFont val="Garamond"/>
        <family val="1"/>
      </rPr>
      <t>07 jours</t>
    </r>
  </si>
  <si>
    <r>
      <rPr>
        <b/>
        <sz val="12"/>
        <rFont val="Garamond"/>
        <family val="1"/>
      </rPr>
      <t>Condition de règlement</t>
    </r>
    <r>
      <rPr>
        <sz val="12"/>
        <rFont val="Garamond"/>
        <family val="1"/>
      </rPr>
      <t xml:space="preserve"> : Selon nos termes</t>
    </r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</si>
  <si>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</si>
  <si>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t>MISE EN ŒUVRE</t>
  </si>
  <si>
    <t>DEVIS N°0004/2026</t>
  </si>
  <si>
    <t>ACCESSOIRES</t>
  </si>
  <si>
    <t xml:space="preserve">REMPLACEMENT DES LUMINAIRES </t>
  </si>
  <si>
    <t xml:space="preserve">SEPARATION CIRCUITS PRISES DE COYRANT ET CLIM </t>
  </si>
  <si>
    <t>COFFRET NORMAL ETAGE</t>
  </si>
  <si>
    <t>COFFRET NORMAL RDC</t>
  </si>
  <si>
    <t>MISE EN  CONFORMITE DES COFFRETS ELECTRIQUES</t>
  </si>
  <si>
    <t>ACCESSOIRES DIVERS DE POSE</t>
  </si>
  <si>
    <t xml:space="preserve">SEPARATION CIRCUITS PRISES DE COURANT ET CLIM </t>
  </si>
  <si>
    <t>2.21</t>
  </si>
  <si>
    <t>2.22</t>
  </si>
  <si>
    <t>2.23</t>
  </si>
  <si>
    <t>Date : 06/01/2026</t>
  </si>
  <si>
    <t>DEVIS N°0005/2026</t>
  </si>
  <si>
    <t>Cinq millions trois cent cinquante mille trois cent trente-trois Francs CFA</t>
  </si>
  <si>
    <t>SUITE 1/1 DU DEVIS N°0005/2026</t>
  </si>
  <si>
    <r>
      <rPr>
        <b/>
        <sz val="12"/>
        <rFont val="Garamond"/>
        <family val="1"/>
      </rPr>
      <t>Condition de règlement</t>
    </r>
    <r>
      <rPr>
        <sz val="12"/>
        <rFont val="Garamond"/>
        <family val="1"/>
      </rPr>
      <t xml:space="preserve"> : 100% à la commande</t>
    </r>
  </si>
  <si>
    <t xml:space="preserve">REMISE EXCEPTIONNELLE </t>
  </si>
  <si>
    <t>Quatre millions huit cent milleFrancs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</si>
</sst>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.00\ _F_-;\-* #,##0.00\ _F_-;_-* &quot;-&quot;??\ _F_-;_-@_-"/>
    <numFmt numFmtId="168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b/>
      <i/>
      <sz val="12"/>
      <name val="Garamond"/>
      <family val="1"/>
    </font>
    <font>
      <sz val="8"/>
      <name val="Calibri"/>
      <family val="2"/>
      <scheme val="minor"/>
    </font>
    <font>
      <i/>
      <sz val="1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2" xfId="3" applyFont="1" applyBorder="1" applyAlignment="1">
      <alignment horizontal="left" vertical="center" wrapText="1"/>
    </xf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6" fillId="0" borderId="1" xfId="7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6" fillId="0" borderId="1" xfId="4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6" fillId="0" borderId="1" xfId="7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3" applyFont="1"/>
    <xf numFmtId="0" fontId="9" fillId="0" borderId="1" xfId="0" applyFont="1" applyBorder="1"/>
    <xf numFmtId="0" fontId="3" fillId="0" borderId="1" xfId="3" applyFont="1" applyBorder="1" applyAlignment="1">
      <alignment horizontal="left" vertical="center"/>
    </xf>
    <xf numFmtId="0" fontId="3" fillId="0" borderId="0" xfId="3" applyFont="1" applyAlignment="1">
      <alignment horizontal="center" vertical="center"/>
    </xf>
    <xf numFmtId="168" fontId="3" fillId="0" borderId="0" xfId="6" applyNumberFormat="1" applyFont="1" applyAlignment="1">
      <alignment horizontal="center" vertical="center"/>
    </xf>
    <xf numFmtId="168" fontId="5" fillId="0" borderId="0" xfId="6" applyNumberFormat="1" applyFont="1" applyAlignment="1">
      <alignment horizontal="center" vertical="center"/>
    </xf>
    <xf numFmtId="168" fontId="6" fillId="0" borderId="0" xfId="6" applyNumberFormat="1" applyFont="1" applyAlignment="1">
      <alignment horizontal="center" vertical="center"/>
    </xf>
    <xf numFmtId="168" fontId="3" fillId="0" borderId="0" xfId="6" applyNumberFormat="1" applyFont="1" applyFill="1" applyAlignment="1">
      <alignment horizontal="center" vertical="center"/>
    </xf>
    <xf numFmtId="168" fontId="6" fillId="0" borderId="0" xfId="6" applyNumberFormat="1" applyFont="1" applyFill="1" applyAlignment="1">
      <alignment horizontal="center" vertical="center"/>
    </xf>
    <xf numFmtId="0" fontId="4" fillId="0" borderId="1" xfId="0" applyFont="1" applyBorder="1"/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9" fillId="0" borderId="0" xfId="0" applyFont="1"/>
    <xf numFmtId="0" fontId="3" fillId="0" borderId="1" xfId="0" applyFont="1" applyBorder="1"/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vertical="center" wrapText="1"/>
    </xf>
    <xf numFmtId="164" fontId="3" fillId="3" borderId="0" xfId="7" applyFont="1" applyFill="1" applyAlignment="1">
      <alignment vertical="center"/>
    </xf>
    <xf numFmtId="164" fontId="5" fillId="3" borderId="0" xfId="7" applyFont="1" applyFill="1"/>
    <xf numFmtId="168" fontId="5" fillId="3" borderId="0" xfId="6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4" fillId="3" borderId="0" xfId="0" applyFont="1" applyFill="1"/>
    <xf numFmtId="0" fontId="4" fillId="0" borderId="1" xfId="3" applyFont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3" fillId="0" borderId="2" xfId="0" applyFont="1" applyBorder="1"/>
    <xf numFmtId="0" fontId="10" fillId="0" borderId="1" xfId="3" applyFont="1" applyBorder="1" applyAlignment="1">
      <alignment horizontal="left" vertical="center"/>
    </xf>
    <xf numFmtId="164" fontId="3" fillId="0" borderId="0" xfId="7" applyFont="1" applyAlignment="1">
      <alignment vertical="center"/>
    </xf>
    <xf numFmtId="164" fontId="5" fillId="0" borderId="0" xfId="7" applyFont="1"/>
    <xf numFmtId="164" fontId="4" fillId="2" borderId="1" xfId="7" applyFont="1" applyFill="1" applyBorder="1" applyAlignment="1">
      <alignment horizontal="center" vertical="center" wrapText="1"/>
    </xf>
    <xf numFmtId="164" fontId="3" fillId="0" borderId="1" xfId="7" applyFont="1" applyBorder="1" applyAlignment="1">
      <alignment horizontal="center" vertical="center" wrapText="1"/>
    </xf>
    <xf numFmtId="164" fontId="4" fillId="2" borderId="1" xfId="7" applyFont="1" applyFill="1" applyBorder="1" applyAlignment="1">
      <alignment vertical="center"/>
    </xf>
    <xf numFmtId="164" fontId="3" fillId="2" borderId="1" xfId="7" applyFont="1" applyFill="1" applyBorder="1" applyAlignment="1">
      <alignment vertical="center"/>
    </xf>
    <xf numFmtId="164" fontId="3" fillId="0" borderId="0" xfId="7" applyFont="1"/>
    <xf numFmtId="168" fontId="3" fillId="0" borderId="0" xfId="3" applyNumberFormat="1" applyFont="1"/>
    <xf numFmtId="0" fontId="12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center" vertical="center"/>
    </xf>
    <xf numFmtId="164" fontId="3" fillId="2" borderId="1" xfId="7" applyFont="1" applyFill="1" applyBorder="1" applyAlignment="1">
      <alignment horizontal="center" vertical="center"/>
    </xf>
    <xf numFmtId="164" fontId="5" fillId="0" borderId="0" xfId="7" applyFont="1" applyFill="1" applyBorder="1"/>
    <xf numFmtId="0" fontId="12" fillId="0" borderId="0" xfId="3" applyFont="1" applyAlignment="1">
      <alignment horizontal="left" vertical="center"/>
    </xf>
    <xf numFmtId="164" fontId="3" fillId="0" borderId="0" xfId="7" applyFont="1" applyFill="1" applyBorder="1" applyAlignment="1">
      <alignment horizontal="center" vertical="center"/>
    </xf>
    <xf numFmtId="0" fontId="5" fillId="0" borderId="0" xfId="9" applyNumberFormat="1" applyFont="1"/>
    <xf numFmtId="164" fontId="5" fillId="0" borderId="0" xfId="0" applyNumberFormat="1" applyFont="1"/>
    <xf numFmtId="164" fontId="3" fillId="0" borderId="0" xfId="3" applyNumberFormat="1" applyFont="1"/>
    <xf numFmtId="14" fontId="9" fillId="3" borderId="0" xfId="0" applyNumberFormat="1" applyFont="1" applyFill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0" fontId="4" fillId="0" borderId="0" xfId="3" applyFont="1" applyAlignment="1">
      <alignment horizontal="left" vertical="center"/>
    </xf>
  </cellXfs>
  <cellStyles count="10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  <cellStyle name="Pourcentag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28574</xdr:rowOff>
    </xdr:from>
    <xdr:to>
      <xdr:col>5</xdr:col>
      <xdr:colOff>962025</xdr:colOff>
      <xdr:row>11</xdr:row>
      <xdr:rowOff>152400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BA6C931-6BFC-44F9-AF19-6F94BCE7F1ED}"/>
            </a:ext>
          </a:extLst>
        </xdr:cNvPr>
        <xdr:cNvSpPr/>
      </xdr:nvSpPr>
      <xdr:spPr>
        <a:xfrm>
          <a:off x="5743575" y="866774"/>
          <a:ext cx="2562225" cy="159067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DRP-ARSN 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28574</xdr:rowOff>
    </xdr:from>
    <xdr:to>
      <xdr:col>5</xdr:col>
      <xdr:colOff>962025</xdr:colOff>
      <xdr:row>11</xdr:row>
      <xdr:rowOff>152400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598A3E2D-AF47-444F-B721-9628EC41C7E8}"/>
            </a:ext>
          </a:extLst>
        </xdr:cNvPr>
        <xdr:cNvSpPr/>
      </xdr:nvSpPr>
      <xdr:spPr>
        <a:xfrm>
          <a:off x="4752975" y="866774"/>
          <a:ext cx="2562225" cy="159067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DRP-ARSN 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4019551</xdr:colOff>
      <xdr:row>1</xdr:row>
      <xdr:rowOff>114300</xdr:rowOff>
    </xdr:from>
    <xdr:to>
      <xdr:col>5</xdr:col>
      <xdr:colOff>838201</xdr:colOff>
      <xdr:row>10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A1F3DAF-9B4B-44B9-BC02-666CD0915F5E}"/>
            </a:ext>
          </a:extLst>
        </xdr:cNvPr>
        <xdr:cNvSpPr/>
      </xdr:nvSpPr>
      <xdr:spPr>
        <a:xfrm>
          <a:off x="4591051" y="323850"/>
          <a:ext cx="2819400" cy="17716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DRP-ARSN 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08  BP 4028 ABIDJAN 08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+225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27 22 49 74 38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3654426</xdr:colOff>
      <xdr:row>0</xdr:row>
      <xdr:rowOff>190500</xdr:rowOff>
    </xdr:from>
    <xdr:to>
      <xdr:col>5</xdr:col>
      <xdr:colOff>473076</xdr:colOff>
      <xdr:row>8</xdr:row>
      <xdr:rowOff>63500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BE9414C-BF7A-44F3-A78B-9C1320461DA0}"/>
            </a:ext>
          </a:extLst>
        </xdr:cNvPr>
        <xdr:cNvSpPr/>
      </xdr:nvSpPr>
      <xdr:spPr>
        <a:xfrm>
          <a:off x="4225926" y="190500"/>
          <a:ext cx="2819400" cy="15240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 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DRP-ARSN  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08  BP 4028 ABIDJAN 08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+225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27 22 49 74 38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topLeftCell="A66" zoomScaleNormal="100" workbookViewId="0">
      <selection activeCell="F88" sqref="F88"/>
    </sheetView>
  </sheetViews>
  <sheetFormatPr baseColWidth="10" defaultColWidth="9.140625" defaultRowHeight="17.100000000000001" customHeight="1" x14ac:dyDescent="0.25"/>
  <cols>
    <col min="1" max="1" width="8.5703125" style="10" customWidth="1"/>
    <col min="2" max="2" width="53" style="3" customWidth="1"/>
    <col min="3" max="3" width="7.85546875" style="3" customWidth="1"/>
    <col min="4" max="4" width="10" style="13" customWidth="1"/>
    <col min="5" max="5" width="15.85546875" style="13" customWidth="1"/>
    <col min="6" max="6" width="15.7109375" style="63" bestFit="1" customWidth="1"/>
    <col min="7" max="7" width="8.7109375" style="13" customWidth="1"/>
    <col min="8" max="253" width="9.140625" style="3"/>
    <col min="254" max="254" width="8.42578125" style="3" customWidth="1"/>
    <col min="255" max="255" width="54.7109375" style="3" customWidth="1"/>
    <col min="256" max="256" width="7.85546875" style="3" customWidth="1"/>
    <col min="257" max="257" width="10" style="3" customWidth="1"/>
    <col min="258" max="258" width="20.5703125" style="3" customWidth="1"/>
    <col min="259" max="259" width="15.7109375" style="3" bestFit="1" customWidth="1"/>
    <col min="260" max="260" width="14.5703125" style="3" bestFit="1" customWidth="1"/>
    <col min="261" max="509" width="9.140625" style="3"/>
    <col min="510" max="510" width="8.42578125" style="3" customWidth="1"/>
    <col min="511" max="511" width="54.7109375" style="3" customWidth="1"/>
    <col min="512" max="512" width="7.85546875" style="3" customWidth="1"/>
    <col min="513" max="513" width="10" style="3" customWidth="1"/>
    <col min="514" max="514" width="20.5703125" style="3" customWidth="1"/>
    <col min="515" max="515" width="15.7109375" style="3" bestFit="1" customWidth="1"/>
    <col min="516" max="516" width="14.5703125" style="3" bestFit="1" customWidth="1"/>
    <col min="517" max="765" width="9.140625" style="3"/>
    <col min="766" max="766" width="8.42578125" style="3" customWidth="1"/>
    <col min="767" max="767" width="54.7109375" style="3" customWidth="1"/>
    <col min="768" max="768" width="7.85546875" style="3" customWidth="1"/>
    <col min="769" max="769" width="10" style="3" customWidth="1"/>
    <col min="770" max="770" width="20.5703125" style="3" customWidth="1"/>
    <col min="771" max="771" width="15.7109375" style="3" bestFit="1" customWidth="1"/>
    <col min="772" max="772" width="14.5703125" style="3" bestFit="1" customWidth="1"/>
    <col min="773" max="1021" width="9.140625" style="3"/>
    <col min="1022" max="1022" width="8.42578125" style="3" customWidth="1"/>
    <col min="1023" max="1023" width="54.7109375" style="3" customWidth="1"/>
    <col min="1024" max="1024" width="7.85546875" style="3" customWidth="1"/>
    <col min="1025" max="1025" width="10" style="3" customWidth="1"/>
    <col min="1026" max="1026" width="20.5703125" style="3" customWidth="1"/>
    <col min="1027" max="1027" width="15.7109375" style="3" bestFit="1" customWidth="1"/>
    <col min="1028" max="1028" width="14.5703125" style="3" bestFit="1" customWidth="1"/>
    <col min="1029" max="1277" width="9.140625" style="3"/>
    <col min="1278" max="1278" width="8.42578125" style="3" customWidth="1"/>
    <col min="1279" max="1279" width="54.7109375" style="3" customWidth="1"/>
    <col min="1280" max="1280" width="7.85546875" style="3" customWidth="1"/>
    <col min="1281" max="1281" width="10" style="3" customWidth="1"/>
    <col min="1282" max="1282" width="20.5703125" style="3" customWidth="1"/>
    <col min="1283" max="1283" width="15.7109375" style="3" bestFit="1" customWidth="1"/>
    <col min="1284" max="1284" width="14.5703125" style="3" bestFit="1" customWidth="1"/>
    <col min="1285" max="1533" width="9.140625" style="3"/>
    <col min="1534" max="1534" width="8.42578125" style="3" customWidth="1"/>
    <col min="1535" max="1535" width="54.7109375" style="3" customWidth="1"/>
    <col min="1536" max="1536" width="7.85546875" style="3" customWidth="1"/>
    <col min="1537" max="1537" width="10" style="3" customWidth="1"/>
    <col min="1538" max="1538" width="20.5703125" style="3" customWidth="1"/>
    <col min="1539" max="1539" width="15.7109375" style="3" bestFit="1" customWidth="1"/>
    <col min="1540" max="1540" width="14.5703125" style="3" bestFit="1" customWidth="1"/>
    <col min="1541" max="1789" width="9.140625" style="3"/>
    <col min="1790" max="1790" width="8.42578125" style="3" customWidth="1"/>
    <col min="1791" max="1791" width="54.7109375" style="3" customWidth="1"/>
    <col min="1792" max="1792" width="7.85546875" style="3" customWidth="1"/>
    <col min="1793" max="1793" width="10" style="3" customWidth="1"/>
    <col min="1794" max="1794" width="20.5703125" style="3" customWidth="1"/>
    <col min="1795" max="1795" width="15.7109375" style="3" bestFit="1" customWidth="1"/>
    <col min="1796" max="1796" width="14.5703125" style="3" bestFit="1" customWidth="1"/>
    <col min="1797" max="2045" width="9.140625" style="3"/>
    <col min="2046" max="2046" width="8.42578125" style="3" customWidth="1"/>
    <col min="2047" max="2047" width="54.7109375" style="3" customWidth="1"/>
    <col min="2048" max="2048" width="7.85546875" style="3" customWidth="1"/>
    <col min="2049" max="2049" width="10" style="3" customWidth="1"/>
    <col min="2050" max="2050" width="20.5703125" style="3" customWidth="1"/>
    <col min="2051" max="2051" width="15.7109375" style="3" bestFit="1" customWidth="1"/>
    <col min="2052" max="2052" width="14.5703125" style="3" bestFit="1" customWidth="1"/>
    <col min="2053" max="2301" width="9.140625" style="3"/>
    <col min="2302" max="2302" width="8.42578125" style="3" customWidth="1"/>
    <col min="2303" max="2303" width="54.7109375" style="3" customWidth="1"/>
    <col min="2304" max="2304" width="7.85546875" style="3" customWidth="1"/>
    <col min="2305" max="2305" width="10" style="3" customWidth="1"/>
    <col min="2306" max="2306" width="20.5703125" style="3" customWidth="1"/>
    <col min="2307" max="2307" width="15.7109375" style="3" bestFit="1" customWidth="1"/>
    <col min="2308" max="2308" width="14.5703125" style="3" bestFit="1" customWidth="1"/>
    <col min="2309" max="2557" width="9.140625" style="3"/>
    <col min="2558" max="2558" width="8.42578125" style="3" customWidth="1"/>
    <col min="2559" max="2559" width="54.7109375" style="3" customWidth="1"/>
    <col min="2560" max="2560" width="7.85546875" style="3" customWidth="1"/>
    <col min="2561" max="2561" width="10" style="3" customWidth="1"/>
    <col min="2562" max="2562" width="20.5703125" style="3" customWidth="1"/>
    <col min="2563" max="2563" width="15.7109375" style="3" bestFit="1" customWidth="1"/>
    <col min="2564" max="2564" width="14.5703125" style="3" bestFit="1" customWidth="1"/>
    <col min="2565" max="2813" width="9.140625" style="3"/>
    <col min="2814" max="2814" width="8.42578125" style="3" customWidth="1"/>
    <col min="2815" max="2815" width="54.7109375" style="3" customWidth="1"/>
    <col min="2816" max="2816" width="7.85546875" style="3" customWidth="1"/>
    <col min="2817" max="2817" width="10" style="3" customWidth="1"/>
    <col min="2818" max="2818" width="20.5703125" style="3" customWidth="1"/>
    <col min="2819" max="2819" width="15.7109375" style="3" bestFit="1" customWidth="1"/>
    <col min="2820" max="2820" width="14.5703125" style="3" bestFit="1" customWidth="1"/>
    <col min="2821" max="3069" width="9.140625" style="3"/>
    <col min="3070" max="3070" width="8.42578125" style="3" customWidth="1"/>
    <col min="3071" max="3071" width="54.7109375" style="3" customWidth="1"/>
    <col min="3072" max="3072" width="7.85546875" style="3" customWidth="1"/>
    <col min="3073" max="3073" width="10" style="3" customWidth="1"/>
    <col min="3074" max="3074" width="20.5703125" style="3" customWidth="1"/>
    <col min="3075" max="3075" width="15.7109375" style="3" bestFit="1" customWidth="1"/>
    <col min="3076" max="3076" width="14.5703125" style="3" bestFit="1" customWidth="1"/>
    <col min="3077" max="3325" width="9.140625" style="3"/>
    <col min="3326" max="3326" width="8.42578125" style="3" customWidth="1"/>
    <col min="3327" max="3327" width="54.7109375" style="3" customWidth="1"/>
    <col min="3328" max="3328" width="7.85546875" style="3" customWidth="1"/>
    <col min="3329" max="3329" width="10" style="3" customWidth="1"/>
    <col min="3330" max="3330" width="20.5703125" style="3" customWidth="1"/>
    <col min="3331" max="3331" width="15.7109375" style="3" bestFit="1" customWidth="1"/>
    <col min="3332" max="3332" width="14.5703125" style="3" bestFit="1" customWidth="1"/>
    <col min="3333" max="3581" width="9.140625" style="3"/>
    <col min="3582" max="3582" width="8.42578125" style="3" customWidth="1"/>
    <col min="3583" max="3583" width="54.7109375" style="3" customWidth="1"/>
    <col min="3584" max="3584" width="7.85546875" style="3" customWidth="1"/>
    <col min="3585" max="3585" width="10" style="3" customWidth="1"/>
    <col min="3586" max="3586" width="20.5703125" style="3" customWidth="1"/>
    <col min="3587" max="3587" width="15.7109375" style="3" bestFit="1" customWidth="1"/>
    <col min="3588" max="3588" width="14.5703125" style="3" bestFit="1" customWidth="1"/>
    <col min="3589" max="3837" width="9.140625" style="3"/>
    <col min="3838" max="3838" width="8.42578125" style="3" customWidth="1"/>
    <col min="3839" max="3839" width="54.7109375" style="3" customWidth="1"/>
    <col min="3840" max="3840" width="7.85546875" style="3" customWidth="1"/>
    <col min="3841" max="3841" width="10" style="3" customWidth="1"/>
    <col min="3842" max="3842" width="20.5703125" style="3" customWidth="1"/>
    <col min="3843" max="3843" width="15.7109375" style="3" bestFit="1" customWidth="1"/>
    <col min="3844" max="3844" width="14.5703125" style="3" bestFit="1" customWidth="1"/>
    <col min="3845" max="4093" width="9.140625" style="3"/>
    <col min="4094" max="4094" width="8.42578125" style="3" customWidth="1"/>
    <col min="4095" max="4095" width="54.7109375" style="3" customWidth="1"/>
    <col min="4096" max="4096" width="7.85546875" style="3" customWidth="1"/>
    <col min="4097" max="4097" width="10" style="3" customWidth="1"/>
    <col min="4098" max="4098" width="20.5703125" style="3" customWidth="1"/>
    <col min="4099" max="4099" width="15.7109375" style="3" bestFit="1" customWidth="1"/>
    <col min="4100" max="4100" width="14.5703125" style="3" bestFit="1" customWidth="1"/>
    <col min="4101" max="4349" width="9.140625" style="3"/>
    <col min="4350" max="4350" width="8.42578125" style="3" customWidth="1"/>
    <col min="4351" max="4351" width="54.7109375" style="3" customWidth="1"/>
    <col min="4352" max="4352" width="7.85546875" style="3" customWidth="1"/>
    <col min="4353" max="4353" width="10" style="3" customWidth="1"/>
    <col min="4354" max="4354" width="20.5703125" style="3" customWidth="1"/>
    <col min="4355" max="4355" width="15.7109375" style="3" bestFit="1" customWidth="1"/>
    <col min="4356" max="4356" width="14.5703125" style="3" bestFit="1" customWidth="1"/>
    <col min="4357" max="4605" width="9.140625" style="3"/>
    <col min="4606" max="4606" width="8.42578125" style="3" customWidth="1"/>
    <col min="4607" max="4607" width="54.7109375" style="3" customWidth="1"/>
    <col min="4608" max="4608" width="7.85546875" style="3" customWidth="1"/>
    <col min="4609" max="4609" width="10" style="3" customWidth="1"/>
    <col min="4610" max="4610" width="20.5703125" style="3" customWidth="1"/>
    <col min="4611" max="4611" width="15.7109375" style="3" bestFit="1" customWidth="1"/>
    <col min="4612" max="4612" width="14.5703125" style="3" bestFit="1" customWidth="1"/>
    <col min="4613" max="4861" width="9.140625" style="3"/>
    <col min="4862" max="4862" width="8.42578125" style="3" customWidth="1"/>
    <col min="4863" max="4863" width="54.7109375" style="3" customWidth="1"/>
    <col min="4864" max="4864" width="7.85546875" style="3" customWidth="1"/>
    <col min="4865" max="4865" width="10" style="3" customWidth="1"/>
    <col min="4866" max="4866" width="20.5703125" style="3" customWidth="1"/>
    <col min="4867" max="4867" width="15.7109375" style="3" bestFit="1" customWidth="1"/>
    <col min="4868" max="4868" width="14.5703125" style="3" bestFit="1" customWidth="1"/>
    <col min="4869" max="5117" width="9.140625" style="3"/>
    <col min="5118" max="5118" width="8.42578125" style="3" customWidth="1"/>
    <col min="5119" max="5119" width="54.7109375" style="3" customWidth="1"/>
    <col min="5120" max="5120" width="7.85546875" style="3" customWidth="1"/>
    <col min="5121" max="5121" width="10" style="3" customWidth="1"/>
    <col min="5122" max="5122" width="20.5703125" style="3" customWidth="1"/>
    <col min="5123" max="5123" width="15.7109375" style="3" bestFit="1" customWidth="1"/>
    <col min="5124" max="5124" width="14.5703125" style="3" bestFit="1" customWidth="1"/>
    <col min="5125" max="5373" width="9.140625" style="3"/>
    <col min="5374" max="5374" width="8.42578125" style="3" customWidth="1"/>
    <col min="5375" max="5375" width="54.7109375" style="3" customWidth="1"/>
    <col min="5376" max="5376" width="7.85546875" style="3" customWidth="1"/>
    <col min="5377" max="5377" width="10" style="3" customWidth="1"/>
    <col min="5378" max="5378" width="20.5703125" style="3" customWidth="1"/>
    <col min="5379" max="5379" width="15.7109375" style="3" bestFit="1" customWidth="1"/>
    <col min="5380" max="5380" width="14.5703125" style="3" bestFit="1" customWidth="1"/>
    <col min="5381" max="5629" width="9.140625" style="3"/>
    <col min="5630" max="5630" width="8.42578125" style="3" customWidth="1"/>
    <col min="5631" max="5631" width="54.7109375" style="3" customWidth="1"/>
    <col min="5632" max="5632" width="7.85546875" style="3" customWidth="1"/>
    <col min="5633" max="5633" width="10" style="3" customWidth="1"/>
    <col min="5634" max="5634" width="20.5703125" style="3" customWidth="1"/>
    <col min="5635" max="5635" width="15.7109375" style="3" bestFit="1" customWidth="1"/>
    <col min="5636" max="5636" width="14.5703125" style="3" bestFit="1" customWidth="1"/>
    <col min="5637" max="5885" width="9.140625" style="3"/>
    <col min="5886" max="5886" width="8.42578125" style="3" customWidth="1"/>
    <col min="5887" max="5887" width="54.7109375" style="3" customWidth="1"/>
    <col min="5888" max="5888" width="7.85546875" style="3" customWidth="1"/>
    <col min="5889" max="5889" width="10" style="3" customWidth="1"/>
    <col min="5890" max="5890" width="20.5703125" style="3" customWidth="1"/>
    <col min="5891" max="5891" width="15.7109375" style="3" bestFit="1" customWidth="1"/>
    <col min="5892" max="5892" width="14.5703125" style="3" bestFit="1" customWidth="1"/>
    <col min="5893" max="6141" width="9.140625" style="3"/>
    <col min="6142" max="6142" width="8.42578125" style="3" customWidth="1"/>
    <col min="6143" max="6143" width="54.7109375" style="3" customWidth="1"/>
    <col min="6144" max="6144" width="7.85546875" style="3" customWidth="1"/>
    <col min="6145" max="6145" width="10" style="3" customWidth="1"/>
    <col min="6146" max="6146" width="20.5703125" style="3" customWidth="1"/>
    <col min="6147" max="6147" width="15.7109375" style="3" bestFit="1" customWidth="1"/>
    <col min="6148" max="6148" width="14.5703125" style="3" bestFit="1" customWidth="1"/>
    <col min="6149" max="6397" width="9.140625" style="3"/>
    <col min="6398" max="6398" width="8.42578125" style="3" customWidth="1"/>
    <col min="6399" max="6399" width="54.7109375" style="3" customWidth="1"/>
    <col min="6400" max="6400" width="7.85546875" style="3" customWidth="1"/>
    <col min="6401" max="6401" width="10" style="3" customWidth="1"/>
    <col min="6402" max="6402" width="20.5703125" style="3" customWidth="1"/>
    <col min="6403" max="6403" width="15.7109375" style="3" bestFit="1" customWidth="1"/>
    <col min="6404" max="6404" width="14.5703125" style="3" bestFit="1" customWidth="1"/>
    <col min="6405" max="6653" width="9.140625" style="3"/>
    <col min="6654" max="6654" width="8.42578125" style="3" customWidth="1"/>
    <col min="6655" max="6655" width="54.7109375" style="3" customWidth="1"/>
    <col min="6656" max="6656" width="7.85546875" style="3" customWidth="1"/>
    <col min="6657" max="6657" width="10" style="3" customWidth="1"/>
    <col min="6658" max="6658" width="20.5703125" style="3" customWidth="1"/>
    <col min="6659" max="6659" width="15.7109375" style="3" bestFit="1" customWidth="1"/>
    <col min="6660" max="6660" width="14.5703125" style="3" bestFit="1" customWidth="1"/>
    <col min="6661" max="6909" width="9.140625" style="3"/>
    <col min="6910" max="6910" width="8.42578125" style="3" customWidth="1"/>
    <col min="6911" max="6911" width="54.7109375" style="3" customWidth="1"/>
    <col min="6912" max="6912" width="7.85546875" style="3" customWidth="1"/>
    <col min="6913" max="6913" width="10" style="3" customWidth="1"/>
    <col min="6914" max="6914" width="20.5703125" style="3" customWidth="1"/>
    <col min="6915" max="6915" width="15.7109375" style="3" bestFit="1" customWidth="1"/>
    <col min="6916" max="6916" width="14.5703125" style="3" bestFit="1" customWidth="1"/>
    <col min="6917" max="7165" width="9.140625" style="3"/>
    <col min="7166" max="7166" width="8.42578125" style="3" customWidth="1"/>
    <col min="7167" max="7167" width="54.7109375" style="3" customWidth="1"/>
    <col min="7168" max="7168" width="7.85546875" style="3" customWidth="1"/>
    <col min="7169" max="7169" width="10" style="3" customWidth="1"/>
    <col min="7170" max="7170" width="20.5703125" style="3" customWidth="1"/>
    <col min="7171" max="7171" width="15.7109375" style="3" bestFit="1" customWidth="1"/>
    <col min="7172" max="7172" width="14.5703125" style="3" bestFit="1" customWidth="1"/>
    <col min="7173" max="7421" width="9.140625" style="3"/>
    <col min="7422" max="7422" width="8.42578125" style="3" customWidth="1"/>
    <col min="7423" max="7423" width="54.7109375" style="3" customWidth="1"/>
    <col min="7424" max="7424" width="7.85546875" style="3" customWidth="1"/>
    <col min="7425" max="7425" width="10" style="3" customWidth="1"/>
    <col min="7426" max="7426" width="20.5703125" style="3" customWidth="1"/>
    <col min="7427" max="7427" width="15.7109375" style="3" bestFit="1" customWidth="1"/>
    <col min="7428" max="7428" width="14.5703125" style="3" bestFit="1" customWidth="1"/>
    <col min="7429" max="7677" width="9.140625" style="3"/>
    <col min="7678" max="7678" width="8.42578125" style="3" customWidth="1"/>
    <col min="7679" max="7679" width="54.7109375" style="3" customWidth="1"/>
    <col min="7680" max="7680" width="7.85546875" style="3" customWidth="1"/>
    <col min="7681" max="7681" width="10" style="3" customWidth="1"/>
    <col min="7682" max="7682" width="20.5703125" style="3" customWidth="1"/>
    <col min="7683" max="7683" width="15.7109375" style="3" bestFit="1" customWidth="1"/>
    <col min="7684" max="7684" width="14.5703125" style="3" bestFit="1" customWidth="1"/>
    <col min="7685" max="7933" width="9.140625" style="3"/>
    <col min="7934" max="7934" width="8.42578125" style="3" customWidth="1"/>
    <col min="7935" max="7935" width="54.7109375" style="3" customWidth="1"/>
    <col min="7936" max="7936" width="7.85546875" style="3" customWidth="1"/>
    <col min="7937" max="7937" width="10" style="3" customWidth="1"/>
    <col min="7938" max="7938" width="20.5703125" style="3" customWidth="1"/>
    <col min="7939" max="7939" width="15.7109375" style="3" bestFit="1" customWidth="1"/>
    <col min="7940" max="7940" width="14.5703125" style="3" bestFit="1" customWidth="1"/>
    <col min="7941" max="8189" width="9.140625" style="3"/>
    <col min="8190" max="8190" width="8.42578125" style="3" customWidth="1"/>
    <col min="8191" max="8191" width="54.7109375" style="3" customWidth="1"/>
    <col min="8192" max="8192" width="7.85546875" style="3" customWidth="1"/>
    <col min="8193" max="8193" width="10" style="3" customWidth="1"/>
    <col min="8194" max="8194" width="20.5703125" style="3" customWidth="1"/>
    <col min="8195" max="8195" width="15.7109375" style="3" bestFit="1" customWidth="1"/>
    <col min="8196" max="8196" width="14.5703125" style="3" bestFit="1" customWidth="1"/>
    <col min="8197" max="8445" width="9.140625" style="3"/>
    <col min="8446" max="8446" width="8.42578125" style="3" customWidth="1"/>
    <col min="8447" max="8447" width="54.7109375" style="3" customWidth="1"/>
    <col min="8448" max="8448" width="7.85546875" style="3" customWidth="1"/>
    <col min="8449" max="8449" width="10" style="3" customWidth="1"/>
    <col min="8450" max="8450" width="20.5703125" style="3" customWidth="1"/>
    <col min="8451" max="8451" width="15.7109375" style="3" bestFit="1" customWidth="1"/>
    <col min="8452" max="8452" width="14.5703125" style="3" bestFit="1" customWidth="1"/>
    <col min="8453" max="8701" width="9.140625" style="3"/>
    <col min="8702" max="8702" width="8.42578125" style="3" customWidth="1"/>
    <col min="8703" max="8703" width="54.7109375" style="3" customWidth="1"/>
    <col min="8704" max="8704" width="7.85546875" style="3" customWidth="1"/>
    <col min="8705" max="8705" width="10" style="3" customWidth="1"/>
    <col min="8706" max="8706" width="20.5703125" style="3" customWidth="1"/>
    <col min="8707" max="8707" width="15.7109375" style="3" bestFit="1" customWidth="1"/>
    <col min="8708" max="8708" width="14.5703125" style="3" bestFit="1" customWidth="1"/>
    <col min="8709" max="8957" width="9.140625" style="3"/>
    <col min="8958" max="8958" width="8.42578125" style="3" customWidth="1"/>
    <col min="8959" max="8959" width="54.7109375" style="3" customWidth="1"/>
    <col min="8960" max="8960" width="7.85546875" style="3" customWidth="1"/>
    <col min="8961" max="8961" width="10" style="3" customWidth="1"/>
    <col min="8962" max="8962" width="20.5703125" style="3" customWidth="1"/>
    <col min="8963" max="8963" width="15.7109375" style="3" bestFit="1" customWidth="1"/>
    <col min="8964" max="8964" width="14.5703125" style="3" bestFit="1" customWidth="1"/>
    <col min="8965" max="9213" width="9.140625" style="3"/>
    <col min="9214" max="9214" width="8.42578125" style="3" customWidth="1"/>
    <col min="9215" max="9215" width="54.7109375" style="3" customWidth="1"/>
    <col min="9216" max="9216" width="7.85546875" style="3" customWidth="1"/>
    <col min="9217" max="9217" width="10" style="3" customWidth="1"/>
    <col min="9218" max="9218" width="20.5703125" style="3" customWidth="1"/>
    <col min="9219" max="9219" width="15.7109375" style="3" bestFit="1" customWidth="1"/>
    <col min="9220" max="9220" width="14.5703125" style="3" bestFit="1" customWidth="1"/>
    <col min="9221" max="9469" width="9.140625" style="3"/>
    <col min="9470" max="9470" width="8.42578125" style="3" customWidth="1"/>
    <col min="9471" max="9471" width="54.7109375" style="3" customWidth="1"/>
    <col min="9472" max="9472" width="7.85546875" style="3" customWidth="1"/>
    <col min="9473" max="9473" width="10" style="3" customWidth="1"/>
    <col min="9474" max="9474" width="20.5703125" style="3" customWidth="1"/>
    <col min="9475" max="9475" width="15.7109375" style="3" bestFit="1" customWidth="1"/>
    <col min="9476" max="9476" width="14.5703125" style="3" bestFit="1" customWidth="1"/>
    <col min="9477" max="9725" width="9.140625" style="3"/>
    <col min="9726" max="9726" width="8.42578125" style="3" customWidth="1"/>
    <col min="9727" max="9727" width="54.7109375" style="3" customWidth="1"/>
    <col min="9728" max="9728" width="7.85546875" style="3" customWidth="1"/>
    <col min="9729" max="9729" width="10" style="3" customWidth="1"/>
    <col min="9730" max="9730" width="20.5703125" style="3" customWidth="1"/>
    <col min="9731" max="9731" width="15.7109375" style="3" bestFit="1" customWidth="1"/>
    <col min="9732" max="9732" width="14.5703125" style="3" bestFit="1" customWidth="1"/>
    <col min="9733" max="9981" width="9.140625" style="3"/>
    <col min="9982" max="9982" width="8.42578125" style="3" customWidth="1"/>
    <col min="9983" max="9983" width="54.7109375" style="3" customWidth="1"/>
    <col min="9984" max="9984" width="7.85546875" style="3" customWidth="1"/>
    <col min="9985" max="9985" width="10" style="3" customWidth="1"/>
    <col min="9986" max="9986" width="20.5703125" style="3" customWidth="1"/>
    <col min="9987" max="9987" width="15.7109375" style="3" bestFit="1" customWidth="1"/>
    <col min="9988" max="9988" width="14.5703125" style="3" bestFit="1" customWidth="1"/>
    <col min="9989" max="10237" width="9.140625" style="3"/>
    <col min="10238" max="10238" width="8.42578125" style="3" customWidth="1"/>
    <col min="10239" max="10239" width="54.7109375" style="3" customWidth="1"/>
    <col min="10240" max="10240" width="7.85546875" style="3" customWidth="1"/>
    <col min="10241" max="10241" width="10" style="3" customWidth="1"/>
    <col min="10242" max="10242" width="20.5703125" style="3" customWidth="1"/>
    <col min="10243" max="10243" width="15.7109375" style="3" bestFit="1" customWidth="1"/>
    <col min="10244" max="10244" width="14.5703125" style="3" bestFit="1" customWidth="1"/>
    <col min="10245" max="10493" width="9.140625" style="3"/>
    <col min="10494" max="10494" width="8.42578125" style="3" customWidth="1"/>
    <col min="10495" max="10495" width="54.7109375" style="3" customWidth="1"/>
    <col min="10496" max="10496" width="7.85546875" style="3" customWidth="1"/>
    <col min="10497" max="10497" width="10" style="3" customWidth="1"/>
    <col min="10498" max="10498" width="20.5703125" style="3" customWidth="1"/>
    <col min="10499" max="10499" width="15.7109375" style="3" bestFit="1" customWidth="1"/>
    <col min="10500" max="10500" width="14.5703125" style="3" bestFit="1" customWidth="1"/>
    <col min="10501" max="10749" width="9.140625" style="3"/>
    <col min="10750" max="10750" width="8.42578125" style="3" customWidth="1"/>
    <col min="10751" max="10751" width="54.7109375" style="3" customWidth="1"/>
    <col min="10752" max="10752" width="7.85546875" style="3" customWidth="1"/>
    <col min="10753" max="10753" width="10" style="3" customWidth="1"/>
    <col min="10754" max="10754" width="20.5703125" style="3" customWidth="1"/>
    <col min="10755" max="10755" width="15.7109375" style="3" bestFit="1" customWidth="1"/>
    <col min="10756" max="10756" width="14.5703125" style="3" bestFit="1" customWidth="1"/>
    <col min="10757" max="11005" width="9.140625" style="3"/>
    <col min="11006" max="11006" width="8.42578125" style="3" customWidth="1"/>
    <col min="11007" max="11007" width="54.7109375" style="3" customWidth="1"/>
    <col min="11008" max="11008" width="7.85546875" style="3" customWidth="1"/>
    <col min="11009" max="11009" width="10" style="3" customWidth="1"/>
    <col min="11010" max="11010" width="20.5703125" style="3" customWidth="1"/>
    <col min="11011" max="11011" width="15.7109375" style="3" bestFit="1" customWidth="1"/>
    <col min="11012" max="11012" width="14.5703125" style="3" bestFit="1" customWidth="1"/>
    <col min="11013" max="11261" width="9.140625" style="3"/>
    <col min="11262" max="11262" width="8.42578125" style="3" customWidth="1"/>
    <col min="11263" max="11263" width="54.7109375" style="3" customWidth="1"/>
    <col min="11264" max="11264" width="7.85546875" style="3" customWidth="1"/>
    <col min="11265" max="11265" width="10" style="3" customWidth="1"/>
    <col min="11266" max="11266" width="20.5703125" style="3" customWidth="1"/>
    <col min="11267" max="11267" width="15.7109375" style="3" bestFit="1" customWidth="1"/>
    <col min="11268" max="11268" width="14.5703125" style="3" bestFit="1" customWidth="1"/>
    <col min="11269" max="11517" width="9.140625" style="3"/>
    <col min="11518" max="11518" width="8.42578125" style="3" customWidth="1"/>
    <col min="11519" max="11519" width="54.7109375" style="3" customWidth="1"/>
    <col min="11520" max="11520" width="7.85546875" style="3" customWidth="1"/>
    <col min="11521" max="11521" width="10" style="3" customWidth="1"/>
    <col min="11522" max="11522" width="20.5703125" style="3" customWidth="1"/>
    <col min="11523" max="11523" width="15.7109375" style="3" bestFit="1" customWidth="1"/>
    <col min="11524" max="11524" width="14.5703125" style="3" bestFit="1" customWidth="1"/>
    <col min="11525" max="11773" width="9.140625" style="3"/>
    <col min="11774" max="11774" width="8.42578125" style="3" customWidth="1"/>
    <col min="11775" max="11775" width="54.7109375" style="3" customWidth="1"/>
    <col min="11776" max="11776" width="7.85546875" style="3" customWidth="1"/>
    <col min="11777" max="11777" width="10" style="3" customWidth="1"/>
    <col min="11778" max="11778" width="20.5703125" style="3" customWidth="1"/>
    <col min="11779" max="11779" width="15.7109375" style="3" bestFit="1" customWidth="1"/>
    <col min="11780" max="11780" width="14.5703125" style="3" bestFit="1" customWidth="1"/>
    <col min="11781" max="12029" width="9.140625" style="3"/>
    <col min="12030" max="12030" width="8.42578125" style="3" customWidth="1"/>
    <col min="12031" max="12031" width="54.7109375" style="3" customWidth="1"/>
    <col min="12032" max="12032" width="7.85546875" style="3" customWidth="1"/>
    <col min="12033" max="12033" width="10" style="3" customWidth="1"/>
    <col min="12034" max="12034" width="20.5703125" style="3" customWidth="1"/>
    <col min="12035" max="12035" width="15.7109375" style="3" bestFit="1" customWidth="1"/>
    <col min="12036" max="12036" width="14.5703125" style="3" bestFit="1" customWidth="1"/>
    <col min="12037" max="12285" width="9.140625" style="3"/>
    <col min="12286" max="12286" width="8.42578125" style="3" customWidth="1"/>
    <col min="12287" max="12287" width="54.7109375" style="3" customWidth="1"/>
    <col min="12288" max="12288" width="7.85546875" style="3" customWidth="1"/>
    <col min="12289" max="12289" width="10" style="3" customWidth="1"/>
    <col min="12290" max="12290" width="20.5703125" style="3" customWidth="1"/>
    <col min="12291" max="12291" width="15.7109375" style="3" bestFit="1" customWidth="1"/>
    <col min="12292" max="12292" width="14.5703125" style="3" bestFit="1" customWidth="1"/>
    <col min="12293" max="12541" width="9.140625" style="3"/>
    <col min="12542" max="12542" width="8.42578125" style="3" customWidth="1"/>
    <col min="12543" max="12543" width="54.7109375" style="3" customWidth="1"/>
    <col min="12544" max="12544" width="7.85546875" style="3" customWidth="1"/>
    <col min="12545" max="12545" width="10" style="3" customWidth="1"/>
    <col min="12546" max="12546" width="20.5703125" style="3" customWidth="1"/>
    <col min="12547" max="12547" width="15.7109375" style="3" bestFit="1" customWidth="1"/>
    <col min="12548" max="12548" width="14.5703125" style="3" bestFit="1" customWidth="1"/>
    <col min="12549" max="12797" width="9.140625" style="3"/>
    <col min="12798" max="12798" width="8.42578125" style="3" customWidth="1"/>
    <col min="12799" max="12799" width="54.7109375" style="3" customWidth="1"/>
    <col min="12800" max="12800" width="7.85546875" style="3" customWidth="1"/>
    <col min="12801" max="12801" width="10" style="3" customWidth="1"/>
    <col min="12802" max="12802" width="20.5703125" style="3" customWidth="1"/>
    <col min="12803" max="12803" width="15.7109375" style="3" bestFit="1" customWidth="1"/>
    <col min="12804" max="12804" width="14.5703125" style="3" bestFit="1" customWidth="1"/>
    <col min="12805" max="13053" width="9.140625" style="3"/>
    <col min="13054" max="13054" width="8.42578125" style="3" customWidth="1"/>
    <col min="13055" max="13055" width="54.7109375" style="3" customWidth="1"/>
    <col min="13056" max="13056" width="7.85546875" style="3" customWidth="1"/>
    <col min="13057" max="13057" width="10" style="3" customWidth="1"/>
    <col min="13058" max="13058" width="20.5703125" style="3" customWidth="1"/>
    <col min="13059" max="13059" width="15.7109375" style="3" bestFit="1" customWidth="1"/>
    <col min="13060" max="13060" width="14.5703125" style="3" bestFit="1" customWidth="1"/>
    <col min="13061" max="13309" width="9.140625" style="3"/>
    <col min="13310" max="13310" width="8.42578125" style="3" customWidth="1"/>
    <col min="13311" max="13311" width="54.7109375" style="3" customWidth="1"/>
    <col min="13312" max="13312" width="7.85546875" style="3" customWidth="1"/>
    <col min="13313" max="13313" width="10" style="3" customWidth="1"/>
    <col min="13314" max="13314" width="20.5703125" style="3" customWidth="1"/>
    <col min="13315" max="13315" width="15.7109375" style="3" bestFit="1" customWidth="1"/>
    <col min="13316" max="13316" width="14.5703125" style="3" bestFit="1" customWidth="1"/>
    <col min="13317" max="13565" width="9.140625" style="3"/>
    <col min="13566" max="13566" width="8.42578125" style="3" customWidth="1"/>
    <col min="13567" max="13567" width="54.7109375" style="3" customWidth="1"/>
    <col min="13568" max="13568" width="7.85546875" style="3" customWidth="1"/>
    <col min="13569" max="13569" width="10" style="3" customWidth="1"/>
    <col min="13570" max="13570" width="20.5703125" style="3" customWidth="1"/>
    <col min="13571" max="13571" width="15.7109375" style="3" bestFit="1" customWidth="1"/>
    <col min="13572" max="13572" width="14.5703125" style="3" bestFit="1" customWidth="1"/>
    <col min="13573" max="13821" width="9.140625" style="3"/>
    <col min="13822" max="13822" width="8.42578125" style="3" customWidth="1"/>
    <col min="13823" max="13823" width="54.7109375" style="3" customWidth="1"/>
    <col min="13824" max="13824" width="7.85546875" style="3" customWidth="1"/>
    <col min="13825" max="13825" width="10" style="3" customWidth="1"/>
    <col min="13826" max="13826" width="20.5703125" style="3" customWidth="1"/>
    <col min="13827" max="13827" width="15.7109375" style="3" bestFit="1" customWidth="1"/>
    <col min="13828" max="13828" width="14.5703125" style="3" bestFit="1" customWidth="1"/>
    <col min="13829" max="14077" width="9.140625" style="3"/>
    <col min="14078" max="14078" width="8.42578125" style="3" customWidth="1"/>
    <col min="14079" max="14079" width="54.7109375" style="3" customWidth="1"/>
    <col min="14080" max="14080" width="7.85546875" style="3" customWidth="1"/>
    <col min="14081" max="14081" width="10" style="3" customWidth="1"/>
    <col min="14082" max="14082" width="20.5703125" style="3" customWidth="1"/>
    <col min="14083" max="14083" width="15.7109375" style="3" bestFit="1" customWidth="1"/>
    <col min="14084" max="14084" width="14.5703125" style="3" bestFit="1" customWidth="1"/>
    <col min="14085" max="14333" width="9.140625" style="3"/>
    <col min="14334" max="14334" width="8.42578125" style="3" customWidth="1"/>
    <col min="14335" max="14335" width="54.7109375" style="3" customWidth="1"/>
    <col min="14336" max="14336" width="7.85546875" style="3" customWidth="1"/>
    <col min="14337" max="14337" width="10" style="3" customWidth="1"/>
    <col min="14338" max="14338" width="20.5703125" style="3" customWidth="1"/>
    <col min="14339" max="14339" width="15.7109375" style="3" bestFit="1" customWidth="1"/>
    <col min="14340" max="14340" width="14.5703125" style="3" bestFit="1" customWidth="1"/>
    <col min="14341" max="14589" width="9.140625" style="3"/>
    <col min="14590" max="14590" width="8.42578125" style="3" customWidth="1"/>
    <col min="14591" max="14591" width="54.7109375" style="3" customWidth="1"/>
    <col min="14592" max="14592" width="7.85546875" style="3" customWidth="1"/>
    <col min="14593" max="14593" width="10" style="3" customWidth="1"/>
    <col min="14594" max="14594" width="20.5703125" style="3" customWidth="1"/>
    <col min="14595" max="14595" width="15.7109375" style="3" bestFit="1" customWidth="1"/>
    <col min="14596" max="14596" width="14.5703125" style="3" bestFit="1" customWidth="1"/>
    <col min="14597" max="14845" width="9.140625" style="3"/>
    <col min="14846" max="14846" width="8.42578125" style="3" customWidth="1"/>
    <col min="14847" max="14847" width="54.7109375" style="3" customWidth="1"/>
    <col min="14848" max="14848" width="7.85546875" style="3" customWidth="1"/>
    <col min="14849" max="14849" width="10" style="3" customWidth="1"/>
    <col min="14850" max="14850" width="20.5703125" style="3" customWidth="1"/>
    <col min="14851" max="14851" width="15.7109375" style="3" bestFit="1" customWidth="1"/>
    <col min="14852" max="14852" width="14.5703125" style="3" bestFit="1" customWidth="1"/>
    <col min="14853" max="15101" width="9.140625" style="3"/>
    <col min="15102" max="15102" width="8.42578125" style="3" customWidth="1"/>
    <col min="15103" max="15103" width="54.7109375" style="3" customWidth="1"/>
    <col min="15104" max="15104" width="7.85546875" style="3" customWidth="1"/>
    <col min="15105" max="15105" width="10" style="3" customWidth="1"/>
    <col min="15106" max="15106" width="20.5703125" style="3" customWidth="1"/>
    <col min="15107" max="15107" width="15.7109375" style="3" bestFit="1" customWidth="1"/>
    <col min="15108" max="15108" width="14.5703125" style="3" bestFit="1" customWidth="1"/>
    <col min="15109" max="15357" width="9.140625" style="3"/>
    <col min="15358" max="15358" width="8.42578125" style="3" customWidth="1"/>
    <col min="15359" max="15359" width="54.7109375" style="3" customWidth="1"/>
    <col min="15360" max="15360" width="7.85546875" style="3" customWidth="1"/>
    <col min="15361" max="15361" width="10" style="3" customWidth="1"/>
    <col min="15362" max="15362" width="20.5703125" style="3" customWidth="1"/>
    <col min="15363" max="15363" width="15.7109375" style="3" bestFit="1" customWidth="1"/>
    <col min="15364" max="15364" width="14.5703125" style="3" bestFit="1" customWidth="1"/>
    <col min="15365" max="15613" width="9.140625" style="3"/>
    <col min="15614" max="15614" width="8.42578125" style="3" customWidth="1"/>
    <col min="15615" max="15615" width="54.7109375" style="3" customWidth="1"/>
    <col min="15616" max="15616" width="7.85546875" style="3" customWidth="1"/>
    <col min="15617" max="15617" width="10" style="3" customWidth="1"/>
    <col min="15618" max="15618" width="20.5703125" style="3" customWidth="1"/>
    <col min="15619" max="15619" width="15.7109375" style="3" bestFit="1" customWidth="1"/>
    <col min="15620" max="15620" width="14.5703125" style="3" bestFit="1" customWidth="1"/>
    <col min="15621" max="15869" width="9.140625" style="3"/>
    <col min="15870" max="15870" width="8.42578125" style="3" customWidth="1"/>
    <col min="15871" max="15871" width="54.7109375" style="3" customWidth="1"/>
    <col min="15872" max="15872" width="7.85546875" style="3" customWidth="1"/>
    <col min="15873" max="15873" width="10" style="3" customWidth="1"/>
    <col min="15874" max="15874" width="20.5703125" style="3" customWidth="1"/>
    <col min="15875" max="15875" width="15.7109375" style="3" bestFit="1" customWidth="1"/>
    <col min="15876" max="15876" width="14.5703125" style="3" bestFit="1" customWidth="1"/>
    <col min="15877" max="16125" width="9.140625" style="3"/>
    <col min="16126" max="16126" width="8.42578125" style="3" customWidth="1"/>
    <col min="16127" max="16127" width="54.7109375" style="3" customWidth="1"/>
    <col min="16128" max="16128" width="7.85546875" style="3" customWidth="1"/>
    <col min="16129" max="16129" width="10" style="3" customWidth="1"/>
    <col min="16130" max="16130" width="20.5703125" style="3" customWidth="1"/>
    <col min="16131" max="16131" width="15.7109375" style="3" bestFit="1" customWidth="1"/>
    <col min="16132" max="16132" width="14.5703125" style="3" bestFit="1" customWidth="1"/>
    <col min="16133" max="16384" width="9.140625" style="3"/>
  </cols>
  <sheetData>
    <row r="1" spans="1:7" ht="17.100000000000001" customHeight="1" x14ac:dyDescent="0.25">
      <c r="A1" s="1"/>
      <c r="B1" s="1"/>
      <c r="C1" s="1"/>
      <c r="D1" s="2"/>
      <c r="E1" s="2"/>
      <c r="F1" s="2"/>
    </row>
    <row r="2" spans="1:7" ht="17.100000000000001" customHeight="1" x14ac:dyDescent="0.25">
      <c r="A2" s="1"/>
      <c r="B2" s="1"/>
      <c r="C2" s="1"/>
      <c r="D2" s="2"/>
      <c r="E2" s="2"/>
      <c r="F2" s="2"/>
    </row>
    <row r="3" spans="1:7" ht="17.100000000000001" customHeight="1" x14ac:dyDescent="0.25">
      <c r="A3" s="1"/>
      <c r="B3" s="1"/>
      <c r="C3" s="1"/>
      <c r="D3" s="2"/>
      <c r="E3" s="2"/>
      <c r="F3" s="2"/>
    </row>
    <row r="4" spans="1:7" ht="17.100000000000001" customHeight="1" x14ac:dyDescent="0.25">
      <c r="A4" s="1"/>
      <c r="B4" s="1"/>
      <c r="C4" s="1"/>
      <c r="D4" s="2"/>
      <c r="E4" s="2"/>
      <c r="F4" s="2"/>
    </row>
    <row r="5" spans="1:7" ht="17.100000000000001" customHeight="1" x14ac:dyDescent="0.25">
      <c r="A5" s="1"/>
      <c r="B5" s="1"/>
      <c r="C5" s="1"/>
      <c r="D5" s="2"/>
      <c r="E5" s="2"/>
      <c r="F5" s="2"/>
    </row>
    <row r="6" spans="1:7" ht="17.100000000000001" customHeight="1" x14ac:dyDescent="0.25">
      <c r="A6" s="1"/>
      <c r="B6" s="1"/>
      <c r="C6" s="1"/>
      <c r="D6" s="2"/>
      <c r="E6" s="2"/>
      <c r="F6" s="2"/>
    </row>
    <row r="7" spans="1:7" ht="17.100000000000001" customHeight="1" x14ac:dyDescent="0.25">
      <c r="A7" s="4"/>
      <c r="B7" s="1"/>
      <c r="C7" s="1"/>
      <c r="D7" s="2"/>
      <c r="E7" s="2"/>
      <c r="F7" s="2"/>
    </row>
    <row r="8" spans="1:7" ht="17.100000000000001" customHeight="1" x14ac:dyDescent="0.25">
      <c r="A8" s="4" t="s">
        <v>8</v>
      </c>
      <c r="B8" s="1"/>
      <c r="C8" s="1"/>
      <c r="D8" s="2"/>
      <c r="E8" s="2"/>
      <c r="F8" s="2"/>
    </row>
    <row r="9" spans="1:7" ht="17.100000000000001" customHeight="1" x14ac:dyDescent="0.25">
      <c r="B9" s="1"/>
      <c r="C9" s="1"/>
      <c r="D9" s="2"/>
      <c r="E9" s="2"/>
      <c r="F9" s="2"/>
    </row>
    <row r="10" spans="1:7" ht="17.100000000000001" customHeight="1" x14ac:dyDescent="0.25">
      <c r="A10" s="4"/>
      <c r="B10" s="1"/>
      <c r="C10" s="1"/>
      <c r="D10" s="2"/>
      <c r="E10" s="2"/>
      <c r="F10" s="2"/>
    </row>
    <row r="11" spans="1:7" s="16" customFormat="1" ht="17.100000000000001" customHeight="1" x14ac:dyDescent="0.25">
      <c r="B11" s="14"/>
      <c r="C11" s="15"/>
      <c r="D11" s="15"/>
      <c r="E11" s="2"/>
      <c r="F11" s="57"/>
      <c r="G11" s="18"/>
    </row>
    <row r="12" spans="1:7" s="51" customFormat="1" ht="20.25" customHeight="1" x14ac:dyDescent="0.25">
      <c r="A12" s="45" t="s">
        <v>113</v>
      </c>
      <c r="B12" s="45"/>
      <c r="C12" s="46"/>
      <c r="D12" s="46"/>
      <c r="E12" s="47"/>
      <c r="F12" s="47"/>
      <c r="G12" s="48"/>
    </row>
    <row r="13" spans="1:7" s="51" customFormat="1" ht="17.100000000000001" customHeight="1" x14ac:dyDescent="0.25">
      <c r="A13" s="52" t="s">
        <v>112</v>
      </c>
      <c r="B13" s="54"/>
      <c r="C13" s="74"/>
      <c r="D13" s="74"/>
      <c r="E13" s="74" t="s">
        <v>111</v>
      </c>
      <c r="F13" s="74"/>
      <c r="G13" s="48"/>
    </row>
    <row r="14" spans="1:7" s="16" customFormat="1" ht="17.100000000000001" customHeight="1" x14ac:dyDescent="0.25">
      <c r="A14" s="54" t="s">
        <v>65</v>
      </c>
      <c r="B14" s="21"/>
      <c r="C14" s="21"/>
      <c r="D14" s="21"/>
      <c r="F14" s="58"/>
      <c r="G14" s="18"/>
    </row>
    <row r="15" spans="1:7" s="16" customFormat="1" ht="17.100000000000001" customHeight="1" x14ac:dyDescent="0.25">
      <c r="A15" s="54"/>
      <c r="B15" s="21"/>
      <c r="C15" s="21"/>
      <c r="D15" s="21"/>
      <c r="F15" s="58"/>
      <c r="G15" s="18"/>
    </row>
    <row r="16" spans="1:7" ht="17.100000000000001" customHeight="1" x14ac:dyDescent="0.25">
      <c r="A16" s="40" t="s">
        <v>0</v>
      </c>
      <c r="B16" s="40" t="s">
        <v>10</v>
      </c>
      <c r="C16" s="40" t="s">
        <v>1</v>
      </c>
      <c r="D16" s="41" t="s">
        <v>2</v>
      </c>
      <c r="E16" s="42" t="s">
        <v>3</v>
      </c>
      <c r="F16" s="59" t="s">
        <v>4</v>
      </c>
      <c r="G16" s="18"/>
    </row>
    <row r="17" spans="1:7" ht="17.100000000000001" customHeight="1" x14ac:dyDescent="0.25">
      <c r="A17" s="5" t="s">
        <v>74</v>
      </c>
      <c r="B17" s="53" t="s">
        <v>73</v>
      </c>
      <c r="C17" s="5"/>
      <c r="D17" s="6"/>
      <c r="E17" s="19"/>
      <c r="F17" s="60"/>
      <c r="G17" s="18"/>
    </row>
    <row r="18" spans="1:7" ht="17.100000000000001" customHeight="1" x14ac:dyDescent="0.25">
      <c r="A18" s="5">
        <v>1</v>
      </c>
      <c r="B18" s="53" t="s">
        <v>50</v>
      </c>
      <c r="C18" s="5"/>
      <c r="D18" s="6"/>
      <c r="E18" s="19"/>
      <c r="F18" s="60"/>
      <c r="G18" s="18"/>
    </row>
    <row r="19" spans="1:7" ht="17.100000000000001" customHeight="1" x14ac:dyDescent="0.25">
      <c r="A19" s="5" t="s">
        <v>75</v>
      </c>
      <c r="B19" s="32" t="s">
        <v>56</v>
      </c>
      <c r="C19" s="5" t="s">
        <v>1</v>
      </c>
      <c r="D19" s="6">
        <v>1</v>
      </c>
      <c r="E19" s="19">
        <v>278931</v>
      </c>
      <c r="F19" s="60">
        <f>+E19*D19</f>
        <v>278931</v>
      </c>
      <c r="G19" s="18"/>
    </row>
    <row r="20" spans="1:7" ht="17.100000000000001" customHeight="1" x14ac:dyDescent="0.25">
      <c r="A20" s="5" t="s">
        <v>76</v>
      </c>
      <c r="B20" s="32" t="s">
        <v>31</v>
      </c>
      <c r="C20" s="5" t="s">
        <v>1</v>
      </c>
      <c r="D20" s="6">
        <v>1</v>
      </c>
      <c r="E20" s="19">
        <v>145182</v>
      </c>
      <c r="F20" s="60">
        <f t="shared" ref="F20:F73" si="0">+E20*D20</f>
        <v>145182</v>
      </c>
      <c r="G20" s="18"/>
    </row>
    <row r="21" spans="1:7" ht="17.100000000000001" customHeight="1" x14ac:dyDescent="0.25">
      <c r="A21" s="5" t="s">
        <v>77</v>
      </c>
      <c r="B21" s="32" t="s">
        <v>26</v>
      </c>
      <c r="C21" s="5" t="s">
        <v>1</v>
      </c>
      <c r="D21" s="6">
        <v>1</v>
      </c>
      <c r="E21" s="19">
        <v>38271</v>
      </c>
      <c r="F21" s="60">
        <f t="shared" si="0"/>
        <v>38271</v>
      </c>
      <c r="G21" s="18"/>
    </row>
    <row r="22" spans="1:7" ht="17.100000000000001" customHeight="1" x14ac:dyDescent="0.25">
      <c r="A22" s="5" t="s">
        <v>78</v>
      </c>
      <c r="B22" s="32" t="s">
        <v>32</v>
      </c>
      <c r="C22" s="5" t="s">
        <v>1</v>
      </c>
      <c r="D22" s="6">
        <v>2</v>
      </c>
      <c r="E22" s="19">
        <v>31376</v>
      </c>
      <c r="F22" s="60">
        <f t="shared" si="0"/>
        <v>62752</v>
      </c>
      <c r="G22" s="18"/>
    </row>
    <row r="23" spans="1:7" ht="17.100000000000001" customHeight="1" x14ac:dyDescent="0.25">
      <c r="A23" s="5" t="s">
        <v>79</v>
      </c>
      <c r="B23" s="32" t="s">
        <v>33</v>
      </c>
      <c r="C23" s="5" t="s">
        <v>1</v>
      </c>
      <c r="D23" s="6">
        <v>1</v>
      </c>
      <c r="E23" s="19">
        <v>64904</v>
      </c>
      <c r="F23" s="60">
        <f t="shared" si="0"/>
        <v>64904</v>
      </c>
      <c r="G23" s="18"/>
    </row>
    <row r="24" spans="1:7" ht="17.100000000000001" customHeight="1" x14ac:dyDescent="0.25">
      <c r="A24" s="5" t="s">
        <v>80</v>
      </c>
      <c r="B24" s="32" t="s">
        <v>27</v>
      </c>
      <c r="C24" s="5" t="s">
        <v>1</v>
      </c>
      <c r="D24" s="6">
        <v>4</v>
      </c>
      <c r="E24" s="19">
        <v>45301</v>
      </c>
      <c r="F24" s="60">
        <f t="shared" si="0"/>
        <v>181204</v>
      </c>
      <c r="G24" s="18"/>
    </row>
    <row r="25" spans="1:7" ht="17.100000000000001" customHeight="1" x14ac:dyDescent="0.25">
      <c r="A25" s="5" t="s">
        <v>81</v>
      </c>
      <c r="B25" s="32" t="s">
        <v>30</v>
      </c>
      <c r="C25" s="5" t="s">
        <v>1</v>
      </c>
      <c r="D25" s="6">
        <v>2</v>
      </c>
      <c r="E25" s="19">
        <v>43235</v>
      </c>
      <c r="F25" s="60">
        <f t="shared" si="0"/>
        <v>86470</v>
      </c>
      <c r="G25" s="18"/>
    </row>
    <row r="26" spans="1:7" ht="17.100000000000001" customHeight="1" x14ac:dyDescent="0.25">
      <c r="A26" s="5" t="s">
        <v>82</v>
      </c>
      <c r="B26" s="32" t="s">
        <v>28</v>
      </c>
      <c r="C26" s="5" t="s">
        <v>1</v>
      </c>
      <c r="D26" s="6">
        <v>15</v>
      </c>
      <c r="E26" s="19">
        <v>5100</v>
      </c>
      <c r="F26" s="60">
        <f t="shared" si="0"/>
        <v>76500</v>
      </c>
      <c r="G26" s="18"/>
    </row>
    <row r="27" spans="1:7" ht="17.100000000000001" customHeight="1" x14ac:dyDescent="0.25">
      <c r="A27" s="5" t="s">
        <v>83</v>
      </c>
      <c r="B27" s="32" t="s">
        <v>18</v>
      </c>
      <c r="C27" s="5" t="s">
        <v>1</v>
      </c>
      <c r="D27" s="6">
        <v>5</v>
      </c>
      <c r="E27" s="19">
        <v>5100</v>
      </c>
      <c r="F27" s="60">
        <f t="shared" si="0"/>
        <v>25500</v>
      </c>
      <c r="G27" s="18"/>
    </row>
    <row r="28" spans="1:7" ht="17.100000000000001" customHeight="1" x14ac:dyDescent="0.25">
      <c r="A28" s="5" t="s">
        <v>84</v>
      </c>
      <c r="B28" s="32" t="s">
        <v>29</v>
      </c>
      <c r="C28" s="5" t="s">
        <v>1</v>
      </c>
      <c r="D28" s="6">
        <v>8</v>
      </c>
      <c r="E28" s="19">
        <v>5100</v>
      </c>
      <c r="F28" s="60">
        <f t="shared" si="0"/>
        <v>40800</v>
      </c>
      <c r="G28" s="18"/>
    </row>
    <row r="29" spans="1:7" ht="17.100000000000001" customHeight="1" x14ac:dyDescent="0.25">
      <c r="A29" s="5" t="s">
        <v>85</v>
      </c>
      <c r="B29" s="32" t="s">
        <v>51</v>
      </c>
      <c r="C29" s="5" t="s">
        <v>1</v>
      </c>
      <c r="D29" s="6">
        <v>1</v>
      </c>
      <c r="E29" s="19">
        <v>17550</v>
      </c>
      <c r="F29" s="60">
        <f t="shared" si="0"/>
        <v>17550</v>
      </c>
      <c r="G29" s="18"/>
    </row>
    <row r="30" spans="1:7" ht="17.100000000000001" customHeight="1" x14ac:dyDescent="0.25">
      <c r="A30" s="5">
        <v>2</v>
      </c>
      <c r="B30" s="56" t="s">
        <v>52</v>
      </c>
      <c r="C30" s="5"/>
      <c r="D30" s="6"/>
      <c r="E30" s="19"/>
      <c r="F30" s="60"/>
      <c r="G30" s="18"/>
    </row>
    <row r="31" spans="1:7" ht="17.100000000000001" customHeight="1" x14ac:dyDescent="0.25">
      <c r="A31" s="5" t="s">
        <v>86</v>
      </c>
      <c r="B31" s="32" t="s">
        <v>53</v>
      </c>
      <c r="C31" s="5" t="s">
        <v>1</v>
      </c>
      <c r="D31" s="6">
        <v>1</v>
      </c>
      <c r="E31" s="19">
        <v>38271</v>
      </c>
      <c r="F31" s="60">
        <f t="shared" si="0"/>
        <v>38271</v>
      </c>
      <c r="G31" s="18"/>
    </row>
    <row r="32" spans="1:7" ht="17.100000000000001" customHeight="1" x14ac:dyDescent="0.25">
      <c r="A32" s="5" t="s">
        <v>87</v>
      </c>
      <c r="B32" s="32" t="s">
        <v>54</v>
      </c>
      <c r="C32" s="5" t="s">
        <v>1</v>
      </c>
      <c r="D32" s="6">
        <v>1</v>
      </c>
      <c r="E32" s="19">
        <v>31376</v>
      </c>
      <c r="F32" s="60">
        <f t="shared" si="0"/>
        <v>31376</v>
      </c>
      <c r="G32" s="18"/>
    </row>
    <row r="33" spans="1:7" ht="17.100000000000001" customHeight="1" x14ac:dyDescent="0.25">
      <c r="A33" s="5" t="s">
        <v>88</v>
      </c>
      <c r="B33" s="32" t="s">
        <v>33</v>
      </c>
      <c r="C33" s="5" t="s">
        <v>1</v>
      </c>
      <c r="D33" s="6">
        <v>1</v>
      </c>
      <c r="E33" s="19">
        <v>64904</v>
      </c>
      <c r="F33" s="60">
        <f t="shared" si="0"/>
        <v>64904</v>
      </c>
      <c r="G33" s="18"/>
    </row>
    <row r="34" spans="1:7" ht="17.100000000000001" customHeight="1" x14ac:dyDescent="0.25">
      <c r="A34" s="5" t="s">
        <v>89</v>
      </c>
      <c r="B34" s="32" t="s">
        <v>30</v>
      </c>
      <c r="C34" s="5" t="s">
        <v>1</v>
      </c>
      <c r="D34" s="6">
        <v>2</v>
      </c>
      <c r="E34" s="19">
        <v>43235</v>
      </c>
      <c r="F34" s="60">
        <f t="shared" si="0"/>
        <v>86470</v>
      </c>
      <c r="G34" s="18"/>
    </row>
    <row r="35" spans="1:7" ht="17.100000000000001" customHeight="1" x14ac:dyDescent="0.25">
      <c r="A35" s="5" t="s">
        <v>90</v>
      </c>
      <c r="B35" s="32" t="s">
        <v>27</v>
      </c>
      <c r="C35" s="5" t="s">
        <v>1</v>
      </c>
      <c r="D35" s="6">
        <v>4</v>
      </c>
      <c r="E35" s="19">
        <v>45301</v>
      </c>
      <c r="F35" s="60">
        <f t="shared" si="0"/>
        <v>181204</v>
      </c>
      <c r="G35" s="18"/>
    </row>
    <row r="36" spans="1:7" ht="17.100000000000001" customHeight="1" x14ac:dyDescent="0.25">
      <c r="A36" s="5" t="s">
        <v>91</v>
      </c>
      <c r="B36" s="32" t="s">
        <v>34</v>
      </c>
      <c r="C36" s="5" t="s">
        <v>1</v>
      </c>
      <c r="D36" s="6">
        <v>1</v>
      </c>
      <c r="E36" s="19">
        <v>17550</v>
      </c>
      <c r="F36" s="60">
        <f t="shared" si="0"/>
        <v>17550</v>
      </c>
      <c r="G36" s="18"/>
    </row>
    <row r="37" spans="1:7" ht="17.100000000000001" customHeight="1" x14ac:dyDescent="0.25">
      <c r="A37" s="5" t="s">
        <v>92</v>
      </c>
      <c r="B37" s="32" t="s">
        <v>18</v>
      </c>
      <c r="C37" s="5" t="s">
        <v>1</v>
      </c>
      <c r="D37" s="6">
        <v>10</v>
      </c>
      <c r="E37" s="19">
        <v>5100</v>
      </c>
      <c r="F37" s="60">
        <f t="shared" si="0"/>
        <v>51000</v>
      </c>
      <c r="G37" s="18"/>
    </row>
    <row r="38" spans="1:7" ht="17.100000000000001" customHeight="1" x14ac:dyDescent="0.25">
      <c r="A38" s="5" t="s">
        <v>93</v>
      </c>
      <c r="B38" s="32" t="s">
        <v>29</v>
      </c>
      <c r="C38" s="5" t="s">
        <v>1</v>
      </c>
      <c r="D38" s="6">
        <v>8</v>
      </c>
      <c r="E38" s="19">
        <v>5100</v>
      </c>
      <c r="F38" s="60">
        <f t="shared" si="0"/>
        <v>40800</v>
      </c>
      <c r="G38" s="18"/>
    </row>
    <row r="39" spans="1:7" ht="17.100000000000001" customHeight="1" x14ac:dyDescent="0.25">
      <c r="A39" s="5" t="s">
        <v>94</v>
      </c>
      <c r="B39" s="32" t="s">
        <v>28</v>
      </c>
      <c r="C39" s="5" t="s">
        <v>1</v>
      </c>
      <c r="D39" s="6">
        <v>5</v>
      </c>
      <c r="E39" s="19">
        <v>5100</v>
      </c>
      <c r="F39" s="60">
        <f t="shared" si="0"/>
        <v>25500</v>
      </c>
      <c r="G39" s="18"/>
    </row>
    <row r="40" spans="1:7" ht="17.100000000000001" customHeight="1" x14ac:dyDescent="0.25">
      <c r="A40" s="5" t="s">
        <v>95</v>
      </c>
      <c r="B40" s="32" t="s">
        <v>55</v>
      </c>
      <c r="C40" s="5" t="s">
        <v>1</v>
      </c>
      <c r="D40" s="6">
        <v>1</v>
      </c>
      <c r="E40" s="19">
        <v>139761</v>
      </c>
      <c r="F40" s="60">
        <f t="shared" si="0"/>
        <v>139761</v>
      </c>
      <c r="G40" s="18"/>
    </row>
    <row r="41" spans="1:7" ht="17.100000000000001" customHeight="1" x14ac:dyDescent="0.25">
      <c r="A41" s="5" t="s">
        <v>96</v>
      </c>
      <c r="B41" s="32" t="s">
        <v>39</v>
      </c>
      <c r="C41" s="5" t="s">
        <v>11</v>
      </c>
      <c r="D41" s="6">
        <v>20</v>
      </c>
      <c r="E41" s="19">
        <v>1688</v>
      </c>
      <c r="F41" s="60">
        <f t="shared" si="0"/>
        <v>33760</v>
      </c>
      <c r="G41" s="18"/>
    </row>
    <row r="42" spans="1:7" ht="17.100000000000001" customHeight="1" x14ac:dyDescent="0.25">
      <c r="A42" s="5" t="s">
        <v>97</v>
      </c>
      <c r="B42" s="32" t="s">
        <v>40</v>
      </c>
      <c r="C42" s="5" t="s">
        <v>11</v>
      </c>
      <c r="D42" s="6">
        <v>10</v>
      </c>
      <c r="E42" s="19">
        <v>1688</v>
      </c>
      <c r="F42" s="60">
        <f t="shared" si="0"/>
        <v>16880</v>
      </c>
      <c r="G42" s="18"/>
    </row>
    <row r="43" spans="1:7" ht="17.100000000000001" customHeight="1" x14ac:dyDescent="0.25">
      <c r="A43" s="5" t="s">
        <v>98</v>
      </c>
      <c r="B43" s="32" t="s">
        <v>41</v>
      </c>
      <c r="C43" s="5" t="s">
        <v>11</v>
      </c>
      <c r="D43" s="6">
        <v>30</v>
      </c>
      <c r="E43" s="19">
        <v>1441</v>
      </c>
      <c r="F43" s="60">
        <f t="shared" si="0"/>
        <v>43230</v>
      </c>
      <c r="G43" s="18"/>
    </row>
    <row r="44" spans="1:7" ht="17.100000000000001" customHeight="1" x14ac:dyDescent="0.25">
      <c r="A44" s="5" t="s">
        <v>99</v>
      </c>
      <c r="B44" s="32" t="s">
        <v>109</v>
      </c>
      <c r="C44" s="5" t="s">
        <v>11</v>
      </c>
      <c r="D44" s="6">
        <v>25</v>
      </c>
      <c r="E44" s="19">
        <v>1441</v>
      </c>
      <c r="F44" s="60">
        <f t="shared" si="0"/>
        <v>36025</v>
      </c>
      <c r="G44" s="18"/>
    </row>
    <row r="45" spans="1:7" ht="17.100000000000001" customHeight="1" x14ac:dyDescent="0.25">
      <c r="A45" s="5"/>
      <c r="B45" s="32" t="s">
        <v>43</v>
      </c>
      <c r="C45" s="5" t="s">
        <v>11</v>
      </c>
      <c r="D45" s="6">
        <v>25</v>
      </c>
      <c r="E45" s="19">
        <v>829</v>
      </c>
      <c r="F45" s="60">
        <f t="shared" si="0"/>
        <v>20725</v>
      </c>
      <c r="G45" s="18"/>
    </row>
    <row r="46" spans="1:7" ht="17.100000000000001" customHeight="1" x14ac:dyDescent="0.25">
      <c r="A46" s="5"/>
      <c r="B46" s="32" t="s">
        <v>43</v>
      </c>
      <c r="C46" s="5" t="s">
        <v>11</v>
      </c>
      <c r="D46" s="6">
        <v>25</v>
      </c>
      <c r="E46" s="19">
        <v>829</v>
      </c>
      <c r="F46" s="60">
        <f t="shared" si="0"/>
        <v>20725</v>
      </c>
      <c r="G46" s="18"/>
    </row>
    <row r="47" spans="1:7" ht="17.100000000000001" customHeight="1" x14ac:dyDescent="0.25">
      <c r="A47" s="5" t="s">
        <v>100</v>
      </c>
      <c r="B47" s="32" t="s">
        <v>42</v>
      </c>
      <c r="C47" s="5" t="s">
        <v>11</v>
      </c>
      <c r="D47" s="6">
        <v>50</v>
      </c>
      <c r="E47" s="19">
        <v>332</v>
      </c>
      <c r="F47" s="60">
        <f t="shared" si="0"/>
        <v>16600</v>
      </c>
      <c r="G47" s="18"/>
    </row>
    <row r="48" spans="1:7" ht="17.100000000000001" customHeight="1" x14ac:dyDescent="0.25">
      <c r="A48" s="5" t="s">
        <v>101</v>
      </c>
      <c r="B48" s="32" t="s">
        <v>44</v>
      </c>
      <c r="C48" s="5" t="s">
        <v>11</v>
      </c>
      <c r="D48" s="6">
        <v>50</v>
      </c>
      <c r="E48" s="19">
        <v>332</v>
      </c>
      <c r="F48" s="60">
        <f t="shared" si="0"/>
        <v>16600</v>
      </c>
      <c r="G48" s="18"/>
    </row>
    <row r="49" spans="1:7" ht="17.100000000000001" customHeight="1" x14ac:dyDescent="0.25">
      <c r="A49" s="5" t="s">
        <v>102</v>
      </c>
      <c r="B49" s="32" t="s">
        <v>45</v>
      </c>
      <c r="C49" s="5" t="s">
        <v>1</v>
      </c>
      <c r="D49" s="6">
        <v>100</v>
      </c>
      <c r="E49" s="19">
        <v>99</v>
      </c>
      <c r="F49" s="60">
        <f t="shared" si="0"/>
        <v>9900</v>
      </c>
      <c r="G49" s="18"/>
    </row>
    <row r="50" spans="1:7" ht="17.100000000000001" customHeight="1" x14ac:dyDescent="0.25">
      <c r="A50" s="5"/>
      <c r="B50" s="32" t="s">
        <v>46</v>
      </c>
      <c r="C50" s="5" t="s">
        <v>1</v>
      </c>
      <c r="D50" s="6">
        <v>100</v>
      </c>
      <c r="E50" s="19">
        <v>56</v>
      </c>
      <c r="F50" s="60">
        <f t="shared" si="0"/>
        <v>5600</v>
      </c>
      <c r="G50" s="18"/>
    </row>
    <row r="51" spans="1:7" ht="17.100000000000001" customHeight="1" x14ac:dyDescent="0.25">
      <c r="A51" s="5" t="s">
        <v>103</v>
      </c>
      <c r="B51" s="32" t="s">
        <v>47</v>
      </c>
      <c r="C51" s="5" t="s">
        <v>1</v>
      </c>
      <c r="D51" s="6">
        <v>150</v>
      </c>
      <c r="E51" s="19">
        <v>42</v>
      </c>
      <c r="F51" s="60">
        <f t="shared" si="0"/>
        <v>6300</v>
      </c>
      <c r="G51" s="18"/>
    </row>
    <row r="52" spans="1:7" ht="17.100000000000001" customHeight="1" x14ac:dyDescent="0.25">
      <c r="A52" s="5" t="s">
        <v>104</v>
      </c>
      <c r="B52" s="32" t="s">
        <v>48</v>
      </c>
      <c r="C52" s="5" t="s">
        <v>1</v>
      </c>
      <c r="D52" s="6">
        <v>300</v>
      </c>
      <c r="E52" s="19">
        <v>35</v>
      </c>
      <c r="F52" s="60">
        <f t="shared" si="0"/>
        <v>10500</v>
      </c>
      <c r="G52" s="18"/>
    </row>
    <row r="53" spans="1:7" ht="17.100000000000001" customHeight="1" x14ac:dyDescent="0.25">
      <c r="A53" s="5" t="s">
        <v>105</v>
      </c>
      <c r="B53" s="32" t="s">
        <v>49</v>
      </c>
      <c r="C53" s="5" t="s">
        <v>1</v>
      </c>
      <c r="D53" s="6">
        <v>2</v>
      </c>
      <c r="E53" s="19">
        <v>2565</v>
      </c>
      <c r="F53" s="60">
        <f t="shared" si="0"/>
        <v>5130</v>
      </c>
      <c r="G53" s="18"/>
    </row>
    <row r="54" spans="1:7" ht="17.100000000000001" customHeight="1" x14ac:dyDescent="0.25">
      <c r="A54" s="5" t="s">
        <v>106</v>
      </c>
      <c r="B54" s="56" t="s">
        <v>58</v>
      </c>
      <c r="C54" s="5"/>
      <c r="D54" s="6"/>
      <c r="E54" s="19"/>
      <c r="F54" s="60"/>
      <c r="G54" s="18"/>
    </row>
    <row r="55" spans="1:7" ht="17.100000000000001" customHeight="1" x14ac:dyDescent="0.25">
      <c r="A55" s="5">
        <v>1</v>
      </c>
      <c r="B55" s="32" t="s">
        <v>57</v>
      </c>
      <c r="C55" s="5" t="s">
        <v>11</v>
      </c>
      <c r="D55" s="6">
        <v>600</v>
      </c>
      <c r="E55" s="19">
        <v>855</v>
      </c>
      <c r="F55" s="60">
        <f t="shared" si="0"/>
        <v>513000</v>
      </c>
      <c r="G55" s="18"/>
    </row>
    <row r="56" spans="1:7" ht="17.100000000000001" customHeight="1" x14ac:dyDescent="0.25">
      <c r="A56" s="5">
        <v>2</v>
      </c>
      <c r="B56" s="32" t="s">
        <v>59</v>
      </c>
      <c r="C56" s="5" t="s">
        <v>21</v>
      </c>
      <c r="D56" s="6">
        <v>6</v>
      </c>
      <c r="E56" s="19">
        <v>9500</v>
      </c>
      <c r="F56" s="60">
        <f t="shared" si="0"/>
        <v>57000</v>
      </c>
      <c r="G56" s="18"/>
    </row>
    <row r="57" spans="1:7" ht="17.100000000000001" customHeight="1" x14ac:dyDescent="0.25">
      <c r="A57" s="5">
        <v>3</v>
      </c>
      <c r="B57" s="32" t="s">
        <v>60</v>
      </c>
      <c r="C57" s="5" t="s">
        <v>21</v>
      </c>
      <c r="D57" s="6">
        <v>30</v>
      </c>
      <c r="E57" s="19">
        <v>1547</v>
      </c>
      <c r="F57" s="60">
        <f t="shared" si="0"/>
        <v>46410</v>
      </c>
      <c r="G57" s="18"/>
    </row>
    <row r="58" spans="1:7" ht="17.100000000000001" customHeight="1" x14ac:dyDescent="0.25">
      <c r="A58" s="5">
        <v>4</v>
      </c>
      <c r="B58" s="32" t="s">
        <v>61</v>
      </c>
      <c r="C58" s="5" t="s">
        <v>1</v>
      </c>
      <c r="D58" s="6">
        <v>6</v>
      </c>
      <c r="E58" s="19">
        <v>12500</v>
      </c>
      <c r="F58" s="60">
        <f t="shared" si="0"/>
        <v>75000</v>
      </c>
      <c r="G58" s="18"/>
    </row>
    <row r="59" spans="1:7" ht="17.100000000000001" customHeight="1" x14ac:dyDescent="0.25">
      <c r="A59" s="5" t="s">
        <v>107</v>
      </c>
      <c r="B59" s="56" t="s">
        <v>62</v>
      </c>
      <c r="C59" s="5"/>
      <c r="D59" s="6"/>
      <c r="E59" s="19"/>
      <c r="F59" s="60"/>
      <c r="G59" s="18"/>
    </row>
    <row r="60" spans="1:7" ht="17.100000000000001" customHeight="1" x14ac:dyDescent="0.25">
      <c r="A60" s="5">
        <v>1</v>
      </c>
      <c r="B60" s="32" t="s">
        <v>68</v>
      </c>
      <c r="C60" s="5" t="s">
        <v>1</v>
      </c>
      <c r="D60" s="6">
        <v>15</v>
      </c>
      <c r="E60" s="19">
        <v>25300</v>
      </c>
      <c r="F60" s="60">
        <f t="shared" si="0"/>
        <v>379500</v>
      </c>
      <c r="G60" s="18"/>
    </row>
    <row r="61" spans="1:7" ht="17.100000000000001" customHeight="1" x14ac:dyDescent="0.25">
      <c r="A61" s="5">
        <v>2</v>
      </c>
      <c r="B61" s="32" t="s">
        <v>66</v>
      </c>
      <c r="C61" s="5" t="s">
        <v>1</v>
      </c>
      <c r="D61" s="6">
        <v>8</v>
      </c>
      <c r="E61" s="19">
        <v>2813</v>
      </c>
      <c r="F61" s="60">
        <f t="shared" si="0"/>
        <v>22504</v>
      </c>
      <c r="G61" s="18"/>
    </row>
    <row r="62" spans="1:7" ht="17.100000000000001" customHeight="1" x14ac:dyDescent="0.25">
      <c r="A62" s="5"/>
      <c r="B62" s="32" t="s">
        <v>67</v>
      </c>
      <c r="C62" s="5" t="s">
        <v>1</v>
      </c>
      <c r="D62" s="6">
        <v>1</v>
      </c>
      <c r="E62" s="19">
        <v>2813</v>
      </c>
      <c r="F62" s="60">
        <f t="shared" si="0"/>
        <v>2813</v>
      </c>
      <c r="G62" s="18"/>
    </row>
    <row r="63" spans="1:7" ht="17.100000000000001" customHeight="1" x14ac:dyDescent="0.25">
      <c r="A63" s="5"/>
      <c r="B63" s="32" t="s">
        <v>69</v>
      </c>
      <c r="C63" s="5" t="s">
        <v>1</v>
      </c>
      <c r="D63" s="6">
        <v>4</v>
      </c>
      <c r="E63" s="19">
        <v>2782</v>
      </c>
      <c r="F63" s="60">
        <f t="shared" si="0"/>
        <v>11128</v>
      </c>
      <c r="G63" s="18"/>
    </row>
    <row r="64" spans="1:7" ht="17.100000000000001" customHeight="1" x14ac:dyDescent="0.25">
      <c r="A64" s="5"/>
      <c r="B64" s="32" t="s">
        <v>70</v>
      </c>
      <c r="C64" s="5" t="s">
        <v>1</v>
      </c>
      <c r="D64" s="6">
        <v>1</v>
      </c>
      <c r="E64" s="19">
        <v>6353</v>
      </c>
      <c r="F64" s="60">
        <f t="shared" si="0"/>
        <v>6353</v>
      </c>
      <c r="G64" s="18"/>
    </row>
    <row r="65" spans="1:7" ht="17.100000000000001" customHeight="1" x14ac:dyDescent="0.25">
      <c r="A65" s="5"/>
      <c r="B65" s="32" t="s">
        <v>72</v>
      </c>
      <c r="C65" s="5" t="s">
        <v>1</v>
      </c>
      <c r="D65" s="6">
        <v>1</v>
      </c>
      <c r="E65" s="19">
        <v>6291</v>
      </c>
      <c r="F65" s="60">
        <f t="shared" si="0"/>
        <v>6291</v>
      </c>
      <c r="G65" s="18"/>
    </row>
    <row r="66" spans="1:7" ht="17.100000000000001" customHeight="1" x14ac:dyDescent="0.25">
      <c r="A66" s="5"/>
      <c r="B66" s="32" t="s">
        <v>71</v>
      </c>
      <c r="C66" s="5" t="s">
        <v>1</v>
      </c>
      <c r="D66" s="6">
        <v>2</v>
      </c>
      <c r="E66" s="19">
        <v>5205</v>
      </c>
      <c r="F66" s="60">
        <f t="shared" si="0"/>
        <v>10410</v>
      </c>
      <c r="G66" s="18"/>
    </row>
    <row r="67" spans="1:7" ht="17.100000000000001" customHeight="1" x14ac:dyDescent="0.25">
      <c r="A67" s="5"/>
      <c r="B67" s="56" t="s">
        <v>108</v>
      </c>
      <c r="C67" s="5"/>
      <c r="D67" s="6"/>
      <c r="E67" s="19"/>
      <c r="F67" s="60"/>
      <c r="G67" s="18"/>
    </row>
    <row r="68" spans="1:7" ht="17.100000000000001" customHeight="1" x14ac:dyDescent="0.25">
      <c r="A68" s="5"/>
      <c r="B68" s="32" t="s">
        <v>19</v>
      </c>
      <c r="C68" s="5" t="s">
        <v>1</v>
      </c>
      <c r="D68" s="6">
        <v>150</v>
      </c>
      <c r="E68" s="19">
        <v>25</v>
      </c>
      <c r="F68" s="60">
        <f t="shared" si="0"/>
        <v>3750</v>
      </c>
      <c r="G68" s="18"/>
    </row>
    <row r="69" spans="1:7" ht="17.100000000000001" customHeight="1" x14ac:dyDescent="0.25">
      <c r="A69" s="5"/>
      <c r="B69" s="32" t="s">
        <v>20</v>
      </c>
      <c r="C69" s="5" t="s">
        <v>1</v>
      </c>
      <c r="D69" s="6">
        <v>150</v>
      </c>
      <c r="E69" s="19">
        <v>25</v>
      </c>
      <c r="F69" s="60">
        <f t="shared" si="0"/>
        <v>3750</v>
      </c>
      <c r="G69" s="18"/>
    </row>
    <row r="70" spans="1:7" ht="17.100000000000001" customHeight="1" x14ac:dyDescent="0.25">
      <c r="A70" s="5"/>
      <c r="B70" s="32" t="s">
        <v>35</v>
      </c>
      <c r="C70" s="5" t="s">
        <v>1</v>
      </c>
      <c r="D70" s="6">
        <v>1</v>
      </c>
      <c r="E70" s="19">
        <v>17753</v>
      </c>
      <c r="F70" s="60">
        <f t="shared" si="0"/>
        <v>17753</v>
      </c>
      <c r="G70" s="18"/>
    </row>
    <row r="71" spans="1:7" ht="17.100000000000001" customHeight="1" x14ac:dyDescent="0.25">
      <c r="A71" s="5"/>
      <c r="B71" s="32" t="s">
        <v>36</v>
      </c>
      <c r="C71" s="5" t="s">
        <v>1</v>
      </c>
      <c r="D71" s="6">
        <v>2</v>
      </c>
      <c r="E71" s="19">
        <v>3938</v>
      </c>
      <c r="F71" s="60">
        <f t="shared" si="0"/>
        <v>7876</v>
      </c>
      <c r="G71" s="18"/>
    </row>
    <row r="72" spans="1:7" ht="17.100000000000001" customHeight="1" x14ac:dyDescent="0.25">
      <c r="A72" s="5"/>
      <c r="B72" s="32" t="s">
        <v>37</v>
      </c>
      <c r="C72" s="5" t="s">
        <v>1</v>
      </c>
      <c r="D72" s="6">
        <v>3</v>
      </c>
      <c r="E72" s="19">
        <v>1716</v>
      </c>
      <c r="F72" s="60">
        <f t="shared" si="0"/>
        <v>5148</v>
      </c>
      <c r="G72" s="18"/>
    </row>
    <row r="73" spans="1:7" ht="17.100000000000001" customHeight="1" x14ac:dyDescent="0.25">
      <c r="A73" s="5"/>
      <c r="B73" s="32" t="s">
        <v>38</v>
      </c>
      <c r="C73" s="5" t="s">
        <v>1</v>
      </c>
      <c r="D73" s="6">
        <v>4</v>
      </c>
      <c r="E73" s="19">
        <v>1053</v>
      </c>
      <c r="F73" s="60">
        <f t="shared" si="0"/>
        <v>4212</v>
      </c>
      <c r="G73" s="18"/>
    </row>
    <row r="74" spans="1:7" ht="17.100000000000001" customHeight="1" x14ac:dyDescent="0.25">
      <c r="A74" s="5"/>
      <c r="B74" s="32"/>
      <c r="C74" s="5"/>
      <c r="D74" s="6"/>
      <c r="E74" s="19"/>
      <c r="F74" s="60"/>
      <c r="G74" s="18"/>
    </row>
    <row r="75" spans="1:7" ht="17.100000000000001" customHeight="1" x14ac:dyDescent="0.25">
      <c r="A75" s="5"/>
      <c r="B75" s="32"/>
      <c r="C75" s="5"/>
      <c r="D75" s="6"/>
      <c r="E75" s="19"/>
      <c r="F75" s="60"/>
      <c r="G75" s="18"/>
    </row>
    <row r="76" spans="1:7" ht="17.100000000000001" customHeight="1" x14ac:dyDescent="0.25">
      <c r="A76" s="5"/>
      <c r="B76" s="56" t="s">
        <v>23</v>
      </c>
      <c r="C76" s="5" t="s">
        <v>110</v>
      </c>
      <c r="D76" s="6">
        <v>1</v>
      </c>
      <c r="E76" s="19">
        <v>520700</v>
      </c>
      <c r="F76" s="60">
        <f>+E76*D76</f>
        <v>520700</v>
      </c>
      <c r="G76" s="18"/>
    </row>
    <row r="77" spans="1:7" ht="17.100000000000001" customHeight="1" x14ac:dyDescent="0.25">
      <c r="A77" s="5"/>
      <c r="B77" s="32" t="s">
        <v>63</v>
      </c>
      <c r="C77" s="5"/>
      <c r="D77" s="6"/>
      <c r="E77" s="19"/>
      <c r="F77" s="60"/>
      <c r="G77" s="18"/>
    </row>
    <row r="78" spans="1:7" ht="17.100000000000001" customHeight="1" x14ac:dyDescent="0.25">
      <c r="A78" s="5"/>
      <c r="B78" s="32" t="s">
        <v>25</v>
      </c>
      <c r="C78" s="5"/>
      <c r="D78" s="6"/>
      <c r="E78" s="19"/>
      <c r="F78" s="60"/>
      <c r="G78" s="18"/>
    </row>
    <row r="79" spans="1:7" ht="17.100000000000001" customHeight="1" x14ac:dyDescent="0.25">
      <c r="A79" s="5"/>
      <c r="B79" s="32" t="s">
        <v>24</v>
      </c>
      <c r="C79" s="5"/>
      <c r="D79" s="6"/>
      <c r="E79" s="19"/>
      <c r="F79" s="60"/>
      <c r="G79" s="18"/>
    </row>
    <row r="80" spans="1:7" ht="17.100000000000001" customHeight="1" x14ac:dyDescent="0.25">
      <c r="A80" s="5"/>
      <c r="B80" s="53" t="s">
        <v>15</v>
      </c>
      <c r="C80" s="5"/>
      <c r="D80" s="6"/>
      <c r="E80" s="19"/>
      <c r="F80" s="60"/>
      <c r="G80" s="18"/>
    </row>
    <row r="81" spans="1:7" ht="17.100000000000001" customHeight="1" x14ac:dyDescent="0.25">
      <c r="A81" s="11"/>
      <c r="B81" s="31" t="s">
        <v>64</v>
      </c>
      <c r="C81" s="8" t="s">
        <v>14</v>
      </c>
      <c r="D81" s="9"/>
      <c r="E81" s="20"/>
      <c r="F81" s="20"/>
      <c r="G81" s="18"/>
    </row>
    <row r="82" spans="1:7" s="30" customFormat="1" ht="17.100000000000001" customHeight="1" x14ac:dyDescent="0.25">
      <c r="A82" s="25"/>
      <c r="B82" s="39" t="s">
        <v>13</v>
      </c>
      <c r="C82" s="26"/>
      <c r="D82" s="27"/>
      <c r="E82" s="28"/>
      <c r="F82" s="28"/>
      <c r="G82" s="29"/>
    </row>
    <row r="83" spans="1:7" s="30" customFormat="1" ht="17.100000000000001" customHeight="1" x14ac:dyDescent="0.25">
      <c r="A83" s="25"/>
      <c r="B83" s="44" t="s">
        <v>16</v>
      </c>
      <c r="C83" s="26"/>
      <c r="D83" s="27"/>
      <c r="E83" s="28"/>
      <c r="F83" s="28"/>
      <c r="G83" s="29"/>
    </row>
    <row r="84" spans="1:7" s="30" customFormat="1" ht="17.100000000000001" customHeight="1" x14ac:dyDescent="0.25">
      <c r="A84" s="25"/>
      <c r="B84" s="55" t="s">
        <v>22</v>
      </c>
      <c r="C84" s="26"/>
      <c r="D84" s="27"/>
      <c r="E84" s="28"/>
      <c r="F84" s="28"/>
      <c r="G84" s="29"/>
    </row>
    <row r="85" spans="1:7" ht="17.100000000000001" customHeight="1" x14ac:dyDescent="0.25">
      <c r="A85" s="7"/>
      <c r="B85" s="17" t="s">
        <v>17</v>
      </c>
      <c r="C85" s="8"/>
      <c r="D85" s="12"/>
      <c r="E85" s="22"/>
      <c r="F85" s="20"/>
      <c r="G85" s="18"/>
    </row>
    <row r="86" spans="1:7" s="16" customFormat="1" ht="17.100000000000001" customHeight="1" x14ac:dyDescent="0.25">
      <c r="A86" s="75" t="s">
        <v>12</v>
      </c>
      <c r="B86" s="75"/>
      <c r="C86" s="75"/>
      <c r="D86" s="75"/>
      <c r="E86" s="75"/>
      <c r="F86" s="61">
        <f>SUM(F18:F85)</f>
        <v>3630473</v>
      </c>
      <c r="G86" s="18"/>
    </row>
    <row r="87" spans="1:7" s="16" customFormat="1" ht="17.100000000000001" customHeight="1" x14ac:dyDescent="0.25">
      <c r="A87" s="75" t="s">
        <v>5</v>
      </c>
      <c r="B87" s="75"/>
      <c r="C87" s="75"/>
      <c r="D87" s="75"/>
      <c r="E87" s="75"/>
      <c r="F87" s="62">
        <f>+F86*0.18</f>
        <v>653485.14</v>
      </c>
      <c r="G87" s="18"/>
    </row>
    <row r="88" spans="1:7" s="16" customFormat="1" ht="17.100000000000001" customHeight="1" x14ac:dyDescent="0.25">
      <c r="A88" s="75" t="s">
        <v>6</v>
      </c>
      <c r="B88" s="75"/>
      <c r="C88" s="75"/>
      <c r="D88" s="75"/>
      <c r="E88" s="75"/>
      <c r="F88" s="61">
        <f>SUM(F86:F87)</f>
        <v>4283958.1399999997</v>
      </c>
      <c r="G88" s="18"/>
    </row>
    <row r="89" spans="1:7" s="16" customFormat="1" ht="17.100000000000001" customHeight="1" x14ac:dyDescent="0.25">
      <c r="E89" s="18"/>
      <c r="F89" s="58"/>
      <c r="G89" s="18"/>
    </row>
    <row r="90" spans="1:7" s="16" customFormat="1" ht="17.100000000000001" customHeight="1" x14ac:dyDescent="0.25">
      <c r="A90" s="23" t="s">
        <v>9</v>
      </c>
      <c r="E90" s="18"/>
      <c r="F90" s="58"/>
      <c r="G90" s="18"/>
    </row>
    <row r="91" spans="1:7" s="16" customFormat="1" ht="17.100000000000001" customHeight="1" x14ac:dyDescent="0.25">
      <c r="A91" s="43"/>
      <c r="E91" s="18"/>
      <c r="F91" s="58"/>
      <c r="G91" s="18"/>
    </row>
    <row r="92" spans="1:7" s="16" customFormat="1" ht="17.100000000000001" customHeight="1" x14ac:dyDescent="0.25">
      <c r="E92" s="18"/>
      <c r="F92" s="58"/>
      <c r="G92" s="18"/>
    </row>
    <row r="93" spans="1:7" s="16" customFormat="1" ht="17.100000000000001" customHeight="1" x14ac:dyDescent="0.25">
      <c r="A93" s="24" t="s">
        <v>7</v>
      </c>
      <c r="E93" s="18"/>
      <c r="F93" s="58"/>
      <c r="G93" s="18"/>
    </row>
    <row r="94" spans="1:7" s="16" customFormat="1" ht="17.100000000000001" customHeight="1" x14ac:dyDescent="0.25">
      <c r="E94" s="18"/>
      <c r="F94" s="58"/>
      <c r="G94" s="18"/>
    </row>
    <row r="95" spans="1:7" s="16" customFormat="1" ht="17.100000000000001" customHeight="1" x14ac:dyDescent="0.25">
      <c r="E95" s="18"/>
      <c r="F95" s="58"/>
      <c r="G95" s="18"/>
    </row>
  </sheetData>
  <mergeCells count="5">
    <mergeCell ref="C13:D13"/>
    <mergeCell ref="A86:E86"/>
    <mergeCell ref="A87:E87"/>
    <mergeCell ref="A88:E88"/>
    <mergeCell ref="E13:F13"/>
  </mergeCells>
  <phoneticPr fontId="1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9C89-ED6D-4C6A-A0D8-F772BE78AD40}">
  <dimension ref="A1:J97"/>
  <sheetViews>
    <sheetView topLeftCell="A64" zoomScaleNormal="100" workbookViewId="0">
      <selection activeCell="D80" sqref="D80"/>
    </sheetView>
  </sheetViews>
  <sheetFormatPr baseColWidth="10" defaultColWidth="9.140625" defaultRowHeight="17.100000000000001" customHeight="1" x14ac:dyDescent="0.25"/>
  <cols>
    <col min="1" max="1" width="8.5703125" style="10" customWidth="1"/>
    <col min="2" max="2" width="64.28515625" style="3" customWidth="1"/>
    <col min="3" max="3" width="7.85546875" style="3" customWidth="1"/>
    <col min="4" max="4" width="10" style="13" customWidth="1"/>
    <col min="5" max="5" width="15.85546875" style="13" customWidth="1"/>
    <col min="6" max="6" width="15.7109375" style="63" bestFit="1" customWidth="1"/>
    <col min="7" max="7" width="8.7109375" style="13" customWidth="1"/>
    <col min="8" max="8" width="13.28515625" style="34" customWidth="1"/>
    <col min="9" max="9" width="9" style="33" customWidth="1"/>
    <col min="10" max="10" width="12.42578125" style="3" customWidth="1"/>
    <col min="11" max="256" width="9.140625" style="3"/>
    <col min="257" max="257" width="8.42578125" style="3" customWidth="1"/>
    <col min="258" max="258" width="54.7109375" style="3" customWidth="1"/>
    <col min="259" max="259" width="7.85546875" style="3" customWidth="1"/>
    <col min="260" max="260" width="10" style="3" customWidth="1"/>
    <col min="261" max="261" width="20.5703125" style="3" customWidth="1"/>
    <col min="262" max="262" width="15.7109375" style="3" bestFit="1" customWidth="1"/>
    <col min="263" max="263" width="14.5703125" style="3" bestFit="1" customWidth="1"/>
    <col min="264" max="512" width="9.140625" style="3"/>
    <col min="513" max="513" width="8.42578125" style="3" customWidth="1"/>
    <col min="514" max="514" width="54.7109375" style="3" customWidth="1"/>
    <col min="515" max="515" width="7.85546875" style="3" customWidth="1"/>
    <col min="516" max="516" width="10" style="3" customWidth="1"/>
    <col min="517" max="517" width="20.5703125" style="3" customWidth="1"/>
    <col min="518" max="518" width="15.7109375" style="3" bestFit="1" customWidth="1"/>
    <col min="519" max="519" width="14.5703125" style="3" bestFit="1" customWidth="1"/>
    <col min="520" max="768" width="9.140625" style="3"/>
    <col min="769" max="769" width="8.42578125" style="3" customWidth="1"/>
    <col min="770" max="770" width="54.7109375" style="3" customWidth="1"/>
    <col min="771" max="771" width="7.85546875" style="3" customWidth="1"/>
    <col min="772" max="772" width="10" style="3" customWidth="1"/>
    <col min="773" max="773" width="20.5703125" style="3" customWidth="1"/>
    <col min="774" max="774" width="15.7109375" style="3" bestFit="1" customWidth="1"/>
    <col min="775" max="775" width="14.5703125" style="3" bestFit="1" customWidth="1"/>
    <col min="776" max="1024" width="9.140625" style="3"/>
    <col min="1025" max="1025" width="8.42578125" style="3" customWidth="1"/>
    <col min="1026" max="1026" width="54.7109375" style="3" customWidth="1"/>
    <col min="1027" max="1027" width="7.85546875" style="3" customWidth="1"/>
    <col min="1028" max="1028" width="10" style="3" customWidth="1"/>
    <col min="1029" max="1029" width="20.5703125" style="3" customWidth="1"/>
    <col min="1030" max="1030" width="15.7109375" style="3" bestFit="1" customWidth="1"/>
    <col min="1031" max="1031" width="14.5703125" style="3" bestFit="1" customWidth="1"/>
    <col min="1032" max="1280" width="9.140625" style="3"/>
    <col min="1281" max="1281" width="8.42578125" style="3" customWidth="1"/>
    <col min="1282" max="1282" width="54.7109375" style="3" customWidth="1"/>
    <col min="1283" max="1283" width="7.85546875" style="3" customWidth="1"/>
    <col min="1284" max="1284" width="10" style="3" customWidth="1"/>
    <col min="1285" max="1285" width="20.5703125" style="3" customWidth="1"/>
    <col min="1286" max="1286" width="15.7109375" style="3" bestFit="1" customWidth="1"/>
    <col min="1287" max="1287" width="14.5703125" style="3" bestFit="1" customWidth="1"/>
    <col min="1288" max="1536" width="9.140625" style="3"/>
    <col min="1537" max="1537" width="8.42578125" style="3" customWidth="1"/>
    <col min="1538" max="1538" width="54.7109375" style="3" customWidth="1"/>
    <col min="1539" max="1539" width="7.85546875" style="3" customWidth="1"/>
    <col min="1540" max="1540" width="10" style="3" customWidth="1"/>
    <col min="1541" max="1541" width="20.5703125" style="3" customWidth="1"/>
    <col min="1542" max="1542" width="15.7109375" style="3" bestFit="1" customWidth="1"/>
    <col min="1543" max="1543" width="14.5703125" style="3" bestFit="1" customWidth="1"/>
    <col min="1544" max="1792" width="9.140625" style="3"/>
    <col min="1793" max="1793" width="8.42578125" style="3" customWidth="1"/>
    <col min="1794" max="1794" width="54.7109375" style="3" customWidth="1"/>
    <col min="1795" max="1795" width="7.85546875" style="3" customWidth="1"/>
    <col min="1796" max="1796" width="10" style="3" customWidth="1"/>
    <col min="1797" max="1797" width="20.5703125" style="3" customWidth="1"/>
    <col min="1798" max="1798" width="15.7109375" style="3" bestFit="1" customWidth="1"/>
    <col min="1799" max="1799" width="14.5703125" style="3" bestFit="1" customWidth="1"/>
    <col min="1800" max="2048" width="9.140625" style="3"/>
    <col min="2049" max="2049" width="8.42578125" style="3" customWidth="1"/>
    <col min="2050" max="2050" width="54.7109375" style="3" customWidth="1"/>
    <col min="2051" max="2051" width="7.85546875" style="3" customWidth="1"/>
    <col min="2052" max="2052" width="10" style="3" customWidth="1"/>
    <col min="2053" max="2053" width="20.5703125" style="3" customWidth="1"/>
    <col min="2054" max="2054" width="15.7109375" style="3" bestFit="1" customWidth="1"/>
    <col min="2055" max="2055" width="14.5703125" style="3" bestFit="1" customWidth="1"/>
    <col min="2056" max="2304" width="9.140625" style="3"/>
    <col min="2305" max="2305" width="8.42578125" style="3" customWidth="1"/>
    <col min="2306" max="2306" width="54.7109375" style="3" customWidth="1"/>
    <col min="2307" max="2307" width="7.85546875" style="3" customWidth="1"/>
    <col min="2308" max="2308" width="10" style="3" customWidth="1"/>
    <col min="2309" max="2309" width="20.5703125" style="3" customWidth="1"/>
    <col min="2310" max="2310" width="15.7109375" style="3" bestFit="1" customWidth="1"/>
    <col min="2311" max="2311" width="14.5703125" style="3" bestFit="1" customWidth="1"/>
    <col min="2312" max="2560" width="9.140625" style="3"/>
    <col min="2561" max="2561" width="8.42578125" style="3" customWidth="1"/>
    <col min="2562" max="2562" width="54.7109375" style="3" customWidth="1"/>
    <col min="2563" max="2563" width="7.85546875" style="3" customWidth="1"/>
    <col min="2564" max="2564" width="10" style="3" customWidth="1"/>
    <col min="2565" max="2565" width="20.5703125" style="3" customWidth="1"/>
    <col min="2566" max="2566" width="15.7109375" style="3" bestFit="1" customWidth="1"/>
    <col min="2567" max="2567" width="14.5703125" style="3" bestFit="1" customWidth="1"/>
    <col min="2568" max="2816" width="9.140625" style="3"/>
    <col min="2817" max="2817" width="8.42578125" style="3" customWidth="1"/>
    <col min="2818" max="2818" width="54.7109375" style="3" customWidth="1"/>
    <col min="2819" max="2819" width="7.85546875" style="3" customWidth="1"/>
    <col min="2820" max="2820" width="10" style="3" customWidth="1"/>
    <col min="2821" max="2821" width="20.5703125" style="3" customWidth="1"/>
    <col min="2822" max="2822" width="15.7109375" style="3" bestFit="1" customWidth="1"/>
    <col min="2823" max="2823" width="14.5703125" style="3" bestFit="1" customWidth="1"/>
    <col min="2824" max="3072" width="9.140625" style="3"/>
    <col min="3073" max="3073" width="8.42578125" style="3" customWidth="1"/>
    <col min="3074" max="3074" width="54.7109375" style="3" customWidth="1"/>
    <col min="3075" max="3075" width="7.85546875" style="3" customWidth="1"/>
    <col min="3076" max="3076" width="10" style="3" customWidth="1"/>
    <col min="3077" max="3077" width="20.5703125" style="3" customWidth="1"/>
    <col min="3078" max="3078" width="15.7109375" style="3" bestFit="1" customWidth="1"/>
    <col min="3079" max="3079" width="14.5703125" style="3" bestFit="1" customWidth="1"/>
    <col min="3080" max="3328" width="9.140625" style="3"/>
    <col min="3329" max="3329" width="8.42578125" style="3" customWidth="1"/>
    <col min="3330" max="3330" width="54.7109375" style="3" customWidth="1"/>
    <col min="3331" max="3331" width="7.85546875" style="3" customWidth="1"/>
    <col min="3332" max="3332" width="10" style="3" customWidth="1"/>
    <col min="3333" max="3333" width="20.5703125" style="3" customWidth="1"/>
    <col min="3334" max="3334" width="15.7109375" style="3" bestFit="1" customWidth="1"/>
    <col min="3335" max="3335" width="14.5703125" style="3" bestFit="1" customWidth="1"/>
    <col min="3336" max="3584" width="9.140625" style="3"/>
    <col min="3585" max="3585" width="8.42578125" style="3" customWidth="1"/>
    <col min="3586" max="3586" width="54.7109375" style="3" customWidth="1"/>
    <col min="3587" max="3587" width="7.85546875" style="3" customWidth="1"/>
    <col min="3588" max="3588" width="10" style="3" customWidth="1"/>
    <col min="3589" max="3589" width="20.5703125" style="3" customWidth="1"/>
    <col min="3590" max="3590" width="15.7109375" style="3" bestFit="1" customWidth="1"/>
    <col min="3591" max="3591" width="14.5703125" style="3" bestFit="1" customWidth="1"/>
    <col min="3592" max="3840" width="9.140625" style="3"/>
    <col min="3841" max="3841" width="8.42578125" style="3" customWidth="1"/>
    <col min="3842" max="3842" width="54.7109375" style="3" customWidth="1"/>
    <col min="3843" max="3843" width="7.85546875" style="3" customWidth="1"/>
    <col min="3844" max="3844" width="10" style="3" customWidth="1"/>
    <col min="3845" max="3845" width="20.5703125" style="3" customWidth="1"/>
    <col min="3846" max="3846" width="15.7109375" style="3" bestFit="1" customWidth="1"/>
    <col min="3847" max="3847" width="14.5703125" style="3" bestFit="1" customWidth="1"/>
    <col min="3848" max="4096" width="9.140625" style="3"/>
    <col min="4097" max="4097" width="8.42578125" style="3" customWidth="1"/>
    <col min="4098" max="4098" width="54.7109375" style="3" customWidth="1"/>
    <col min="4099" max="4099" width="7.85546875" style="3" customWidth="1"/>
    <col min="4100" max="4100" width="10" style="3" customWidth="1"/>
    <col min="4101" max="4101" width="20.5703125" style="3" customWidth="1"/>
    <col min="4102" max="4102" width="15.7109375" style="3" bestFit="1" customWidth="1"/>
    <col min="4103" max="4103" width="14.5703125" style="3" bestFit="1" customWidth="1"/>
    <col min="4104" max="4352" width="9.140625" style="3"/>
    <col min="4353" max="4353" width="8.42578125" style="3" customWidth="1"/>
    <col min="4354" max="4354" width="54.7109375" style="3" customWidth="1"/>
    <col min="4355" max="4355" width="7.85546875" style="3" customWidth="1"/>
    <col min="4356" max="4356" width="10" style="3" customWidth="1"/>
    <col min="4357" max="4357" width="20.5703125" style="3" customWidth="1"/>
    <col min="4358" max="4358" width="15.7109375" style="3" bestFit="1" customWidth="1"/>
    <col min="4359" max="4359" width="14.5703125" style="3" bestFit="1" customWidth="1"/>
    <col min="4360" max="4608" width="9.140625" style="3"/>
    <col min="4609" max="4609" width="8.42578125" style="3" customWidth="1"/>
    <col min="4610" max="4610" width="54.7109375" style="3" customWidth="1"/>
    <col min="4611" max="4611" width="7.85546875" style="3" customWidth="1"/>
    <col min="4612" max="4612" width="10" style="3" customWidth="1"/>
    <col min="4613" max="4613" width="20.5703125" style="3" customWidth="1"/>
    <col min="4614" max="4614" width="15.7109375" style="3" bestFit="1" customWidth="1"/>
    <col min="4615" max="4615" width="14.5703125" style="3" bestFit="1" customWidth="1"/>
    <col min="4616" max="4864" width="9.140625" style="3"/>
    <col min="4865" max="4865" width="8.42578125" style="3" customWidth="1"/>
    <col min="4866" max="4866" width="54.7109375" style="3" customWidth="1"/>
    <col min="4867" max="4867" width="7.85546875" style="3" customWidth="1"/>
    <col min="4868" max="4868" width="10" style="3" customWidth="1"/>
    <col min="4869" max="4869" width="20.5703125" style="3" customWidth="1"/>
    <col min="4870" max="4870" width="15.7109375" style="3" bestFit="1" customWidth="1"/>
    <col min="4871" max="4871" width="14.5703125" style="3" bestFit="1" customWidth="1"/>
    <col min="4872" max="5120" width="9.140625" style="3"/>
    <col min="5121" max="5121" width="8.42578125" style="3" customWidth="1"/>
    <col min="5122" max="5122" width="54.7109375" style="3" customWidth="1"/>
    <col min="5123" max="5123" width="7.85546875" style="3" customWidth="1"/>
    <col min="5124" max="5124" width="10" style="3" customWidth="1"/>
    <col min="5125" max="5125" width="20.5703125" style="3" customWidth="1"/>
    <col min="5126" max="5126" width="15.7109375" style="3" bestFit="1" customWidth="1"/>
    <col min="5127" max="5127" width="14.5703125" style="3" bestFit="1" customWidth="1"/>
    <col min="5128" max="5376" width="9.140625" style="3"/>
    <col min="5377" max="5377" width="8.42578125" style="3" customWidth="1"/>
    <col min="5378" max="5378" width="54.7109375" style="3" customWidth="1"/>
    <col min="5379" max="5379" width="7.85546875" style="3" customWidth="1"/>
    <col min="5380" max="5380" width="10" style="3" customWidth="1"/>
    <col min="5381" max="5381" width="20.5703125" style="3" customWidth="1"/>
    <col min="5382" max="5382" width="15.7109375" style="3" bestFit="1" customWidth="1"/>
    <col min="5383" max="5383" width="14.5703125" style="3" bestFit="1" customWidth="1"/>
    <col min="5384" max="5632" width="9.140625" style="3"/>
    <col min="5633" max="5633" width="8.42578125" style="3" customWidth="1"/>
    <col min="5634" max="5634" width="54.7109375" style="3" customWidth="1"/>
    <col min="5635" max="5635" width="7.85546875" style="3" customWidth="1"/>
    <col min="5636" max="5636" width="10" style="3" customWidth="1"/>
    <col min="5637" max="5637" width="20.5703125" style="3" customWidth="1"/>
    <col min="5638" max="5638" width="15.7109375" style="3" bestFit="1" customWidth="1"/>
    <col min="5639" max="5639" width="14.5703125" style="3" bestFit="1" customWidth="1"/>
    <col min="5640" max="5888" width="9.140625" style="3"/>
    <col min="5889" max="5889" width="8.42578125" style="3" customWidth="1"/>
    <col min="5890" max="5890" width="54.7109375" style="3" customWidth="1"/>
    <col min="5891" max="5891" width="7.85546875" style="3" customWidth="1"/>
    <col min="5892" max="5892" width="10" style="3" customWidth="1"/>
    <col min="5893" max="5893" width="20.5703125" style="3" customWidth="1"/>
    <col min="5894" max="5894" width="15.7109375" style="3" bestFit="1" customWidth="1"/>
    <col min="5895" max="5895" width="14.5703125" style="3" bestFit="1" customWidth="1"/>
    <col min="5896" max="6144" width="9.140625" style="3"/>
    <col min="6145" max="6145" width="8.42578125" style="3" customWidth="1"/>
    <col min="6146" max="6146" width="54.7109375" style="3" customWidth="1"/>
    <col min="6147" max="6147" width="7.85546875" style="3" customWidth="1"/>
    <col min="6148" max="6148" width="10" style="3" customWidth="1"/>
    <col min="6149" max="6149" width="20.5703125" style="3" customWidth="1"/>
    <col min="6150" max="6150" width="15.7109375" style="3" bestFit="1" customWidth="1"/>
    <col min="6151" max="6151" width="14.5703125" style="3" bestFit="1" customWidth="1"/>
    <col min="6152" max="6400" width="9.140625" style="3"/>
    <col min="6401" max="6401" width="8.42578125" style="3" customWidth="1"/>
    <col min="6402" max="6402" width="54.7109375" style="3" customWidth="1"/>
    <col min="6403" max="6403" width="7.85546875" style="3" customWidth="1"/>
    <col min="6404" max="6404" width="10" style="3" customWidth="1"/>
    <col min="6405" max="6405" width="20.5703125" style="3" customWidth="1"/>
    <col min="6406" max="6406" width="15.7109375" style="3" bestFit="1" customWidth="1"/>
    <col min="6407" max="6407" width="14.5703125" style="3" bestFit="1" customWidth="1"/>
    <col min="6408" max="6656" width="9.140625" style="3"/>
    <col min="6657" max="6657" width="8.42578125" style="3" customWidth="1"/>
    <col min="6658" max="6658" width="54.7109375" style="3" customWidth="1"/>
    <col min="6659" max="6659" width="7.85546875" style="3" customWidth="1"/>
    <col min="6660" max="6660" width="10" style="3" customWidth="1"/>
    <col min="6661" max="6661" width="20.5703125" style="3" customWidth="1"/>
    <col min="6662" max="6662" width="15.7109375" style="3" bestFit="1" customWidth="1"/>
    <col min="6663" max="6663" width="14.5703125" style="3" bestFit="1" customWidth="1"/>
    <col min="6664" max="6912" width="9.140625" style="3"/>
    <col min="6913" max="6913" width="8.42578125" style="3" customWidth="1"/>
    <col min="6914" max="6914" width="54.7109375" style="3" customWidth="1"/>
    <col min="6915" max="6915" width="7.85546875" style="3" customWidth="1"/>
    <col min="6916" max="6916" width="10" style="3" customWidth="1"/>
    <col min="6917" max="6917" width="20.5703125" style="3" customWidth="1"/>
    <col min="6918" max="6918" width="15.7109375" style="3" bestFit="1" customWidth="1"/>
    <col min="6919" max="6919" width="14.5703125" style="3" bestFit="1" customWidth="1"/>
    <col min="6920" max="7168" width="9.140625" style="3"/>
    <col min="7169" max="7169" width="8.42578125" style="3" customWidth="1"/>
    <col min="7170" max="7170" width="54.7109375" style="3" customWidth="1"/>
    <col min="7171" max="7171" width="7.85546875" style="3" customWidth="1"/>
    <col min="7172" max="7172" width="10" style="3" customWidth="1"/>
    <col min="7173" max="7173" width="20.5703125" style="3" customWidth="1"/>
    <col min="7174" max="7174" width="15.7109375" style="3" bestFit="1" customWidth="1"/>
    <col min="7175" max="7175" width="14.5703125" style="3" bestFit="1" customWidth="1"/>
    <col min="7176" max="7424" width="9.140625" style="3"/>
    <col min="7425" max="7425" width="8.42578125" style="3" customWidth="1"/>
    <col min="7426" max="7426" width="54.7109375" style="3" customWidth="1"/>
    <col min="7427" max="7427" width="7.85546875" style="3" customWidth="1"/>
    <col min="7428" max="7428" width="10" style="3" customWidth="1"/>
    <col min="7429" max="7429" width="20.5703125" style="3" customWidth="1"/>
    <col min="7430" max="7430" width="15.7109375" style="3" bestFit="1" customWidth="1"/>
    <col min="7431" max="7431" width="14.5703125" style="3" bestFit="1" customWidth="1"/>
    <col min="7432" max="7680" width="9.140625" style="3"/>
    <col min="7681" max="7681" width="8.42578125" style="3" customWidth="1"/>
    <col min="7682" max="7682" width="54.7109375" style="3" customWidth="1"/>
    <col min="7683" max="7683" width="7.85546875" style="3" customWidth="1"/>
    <col min="7684" max="7684" width="10" style="3" customWidth="1"/>
    <col min="7685" max="7685" width="20.5703125" style="3" customWidth="1"/>
    <col min="7686" max="7686" width="15.7109375" style="3" bestFit="1" customWidth="1"/>
    <col min="7687" max="7687" width="14.5703125" style="3" bestFit="1" customWidth="1"/>
    <col min="7688" max="7936" width="9.140625" style="3"/>
    <col min="7937" max="7937" width="8.42578125" style="3" customWidth="1"/>
    <col min="7938" max="7938" width="54.7109375" style="3" customWidth="1"/>
    <col min="7939" max="7939" width="7.85546875" style="3" customWidth="1"/>
    <col min="7940" max="7940" width="10" style="3" customWidth="1"/>
    <col min="7941" max="7941" width="20.5703125" style="3" customWidth="1"/>
    <col min="7942" max="7942" width="15.7109375" style="3" bestFit="1" customWidth="1"/>
    <col min="7943" max="7943" width="14.5703125" style="3" bestFit="1" customWidth="1"/>
    <col min="7944" max="8192" width="9.140625" style="3"/>
    <col min="8193" max="8193" width="8.42578125" style="3" customWidth="1"/>
    <col min="8194" max="8194" width="54.7109375" style="3" customWidth="1"/>
    <col min="8195" max="8195" width="7.85546875" style="3" customWidth="1"/>
    <col min="8196" max="8196" width="10" style="3" customWidth="1"/>
    <col min="8197" max="8197" width="20.5703125" style="3" customWidth="1"/>
    <col min="8198" max="8198" width="15.7109375" style="3" bestFit="1" customWidth="1"/>
    <col min="8199" max="8199" width="14.5703125" style="3" bestFit="1" customWidth="1"/>
    <col min="8200" max="8448" width="9.140625" style="3"/>
    <col min="8449" max="8449" width="8.42578125" style="3" customWidth="1"/>
    <col min="8450" max="8450" width="54.7109375" style="3" customWidth="1"/>
    <col min="8451" max="8451" width="7.85546875" style="3" customWidth="1"/>
    <col min="8452" max="8452" width="10" style="3" customWidth="1"/>
    <col min="8453" max="8453" width="20.5703125" style="3" customWidth="1"/>
    <col min="8454" max="8454" width="15.7109375" style="3" bestFit="1" customWidth="1"/>
    <col min="8455" max="8455" width="14.5703125" style="3" bestFit="1" customWidth="1"/>
    <col min="8456" max="8704" width="9.140625" style="3"/>
    <col min="8705" max="8705" width="8.42578125" style="3" customWidth="1"/>
    <col min="8706" max="8706" width="54.7109375" style="3" customWidth="1"/>
    <col min="8707" max="8707" width="7.85546875" style="3" customWidth="1"/>
    <col min="8708" max="8708" width="10" style="3" customWidth="1"/>
    <col min="8709" max="8709" width="20.5703125" style="3" customWidth="1"/>
    <col min="8710" max="8710" width="15.7109375" style="3" bestFit="1" customWidth="1"/>
    <col min="8711" max="8711" width="14.5703125" style="3" bestFit="1" customWidth="1"/>
    <col min="8712" max="8960" width="9.140625" style="3"/>
    <col min="8961" max="8961" width="8.42578125" style="3" customWidth="1"/>
    <col min="8962" max="8962" width="54.7109375" style="3" customWidth="1"/>
    <col min="8963" max="8963" width="7.85546875" style="3" customWidth="1"/>
    <col min="8964" max="8964" width="10" style="3" customWidth="1"/>
    <col min="8965" max="8965" width="20.5703125" style="3" customWidth="1"/>
    <col min="8966" max="8966" width="15.7109375" style="3" bestFit="1" customWidth="1"/>
    <col min="8967" max="8967" width="14.5703125" style="3" bestFit="1" customWidth="1"/>
    <col min="8968" max="9216" width="9.140625" style="3"/>
    <col min="9217" max="9217" width="8.42578125" style="3" customWidth="1"/>
    <col min="9218" max="9218" width="54.7109375" style="3" customWidth="1"/>
    <col min="9219" max="9219" width="7.85546875" style="3" customWidth="1"/>
    <col min="9220" max="9220" width="10" style="3" customWidth="1"/>
    <col min="9221" max="9221" width="20.5703125" style="3" customWidth="1"/>
    <col min="9222" max="9222" width="15.7109375" style="3" bestFit="1" customWidth="1"/>
    <col min="9223" max="9223" width="14.5703125" style="3" bestFit="1" customWidth="1"/>
    <col min="9224" max="9472" width="9.140625" style="3"/>
    <col min="9473" max="9473" width="8.42578125" style="3" customWidth="1"/>
    <col min="9474" max="9474" width="54.7109375" style="3" customWidth="1"/>
    <col min="9475" max="9475" width="7.85546875" style="3" customWidth="1"/>
    <col min="9476" max="9476" width="10" style="3" customWidth="1"/>
    <col min="9477" max="9477" width="20.5703125" style="3" customWidth="1"/>
    <col min="9478" max="9478" width="15.7109375" style="3" bestFit="1" customWidth="1"/>
    <col min="9479" max="9479" width="14.5703125" style="3" bestFit="1" customWidth="1"/>
    <col min="9480" max="9728" width="9.140625" style="3"/>
    <col min="9729" max="9729" width="8.42578125" style="3" customWidth="1"/>
    <col min="9730" max="9730" width="54.7109375" style="3" customWidth="1"/>
    <col min="9731" max="9731" width="7.85546875" style="3" customWidth="1"/>
    <col min="9732" max="9732" width="10" style="3" customWidth="1"/>
    <col min="9733" max="9733" width="20.5703125" style="3" customWidth="1"/>
    <col min="9734" max="9734" width="15.7109375" style="3" bestFit="1" customWidth="1"/>
    <col min="9735" max="9735" width="14.5703125" style="3" bestFit="1" customWidth="1"/>
    <col min="9736" max="9984" width="9.140625" style="3"/>
    <col min="9985" max="9985" width="8.42578125" style="3" customWidth="1"/>
    <col min="9986" max="9986" width="54.7109375" style="3" customWidth="1"/>
    <col min="9987" max="9987" width="7.85546875" style="3" customWidth="1"/>
    <col min="9988" max="9988" width="10" style="3" customWidth="1"/>
    <col min="9989" max="9989" width="20.5703125" style="3" customWidth="1"/>
    <col min="9990" max="9990" width="15.7109375" style="3" bestFit="1" customWidth="1"/>
    <col min="9991" max="9991" width="14.5703125" style="3" bestFit="1" customWidth="1"/>
    <col min="9992" max="10240" width="9.140625" style="3"/>
    <col min="10241" max="10241" width="8.42578125" style="3" customWidth="1"/>
    <col min="10242" max="10242" width="54.7109375" style="3" customWidth="1"/>
    <col min="10243" max="10243" width="7.85546875" style="3" customWidth="1"/>
    <col min="10244" max="10244" width="10" style="3" customWidth="1"/>
    <col min="10245" max="10245" width="20.5703125" style="3" customWidth="1"/>
    <col min="10246" max="10246" width="15.7109375" style="3" bestFit="1" customWidth="1"/>
    <col min="10247" max="10247" width="14.5703125" style="3" bestFit="1" customWidth="1"/>
    <col min="10248" max="10496" width="9.140625" style="3"/>
    <col min="10497" max="10497" width="8.42578125" style="3" customWidth="1"/>
    <col min="10498" max="10498" width="54.7109375" style="3" customWidth="1"/>
    <col min="10499" max="10499" width="7.85546875" style="3" customWidth="1"/>
    <col min="10500" max="10500" width="10" style="3" customWidth="1"/>
    <col min="10501" max="10501" width="20.5703125" style="3" customWidth="1"/>
    <col min="10502" max="10502" width="15.7109375" style="3" bestFit="1" customWidth="1"/>
    <col min="10503" max="10503" width="14.5703125" style="3" bestFit="1" customWidth="1"/>
    <col min="10504" max="10752" width="9.140625" style="3"/>
    <col min="10753" max="10753" width="8.42578125" style="3" customWidth="1"/>
    <col min="10754" max="10754" width="54.7109375" style="3" customWidth="1"/>
    <col min="10755" max="10755" width="7.85546875" style="3" customWidth="1"/>
    <col min="10756" max="10756" width="10" style="3" customWidth="1"/>
    <col min="10757" max="10757" width="20.5703125" style="3" customWidth="1"/>
    <col min="10758" max="10758" width="15.7109375" style="3" bestFit="1" customWidth="1"/>
    <col min="10759" max="10759" width="14.5703125" style="3" bestFit="1" customWidth="1"/>
    <col min="10760" max="11008" width="9.140625" style="3"/>
    <col min="11009" max="11009" width="8.42578125" style="3" customWidth="1"/>
    <col min="11010" max="11010" width="54.7109375" style="3" customWidth="1"/>
    <col min="11011" max="11011" width="7.85546875" style="3" customWidth="1"/>
    <col min="11012" max="11012" width="10" style="3" customWidth="1"/>
    <col min="11013" max="11013" width="20.5703125" style="3" customWidth="1"/>
    <col min="11014" max="11014" width="15.7109375" style="3" bestFit="1" customWidth="1"/>
    <col min="11015" max="11015" width="14.5703125" style="3" bestFit="1" customWidth="1"/>
    <col min="11016" max="11264" width="9.140625" style="3"/>
    <col min="11265" max="11265" width="8.42578125" style="3" customWidth="1"/>
    <col min="11266" max="11266" width="54.7109375" style="3" customWidth="1"/>
    <col min="11267" max="11267" width="7.85546875" style="3" customWidth="1"/>
    <col min="11268" max="11268" width="10" style="3" customWidth="1"/>
    <col min="11269" max="11269" width="20.5703125" style="3" customWidth="1"/>
    <col min="11270" max="11270" width="15.7109375" style="3" bestFit="1" customWidth="1"/>
    <col min="11271" max="11271" width="14.5703125" style="3" bestFit="1" customWidth="1"/>
    <col min="11272" max="11520" width="9.140625" style="3"/>
    <col min="11521" max="11521" width="8.42578125" style="3" customWidth="1"/>
    <col min="11522" max="11522" width="54.7109375" style="3" customWidth="1"/>
    <col min="11523" max="11523" width="7.85546875" style="3" customWidth="1"/>
    <col min="11524" max="11524" width="10" style="3" customWidth="1"/>
    <col min="11525" max="11525" width="20.5703125" style="3" customWidth="1"/>
    <col min="11526" max="11526" width="15.7109375" style="3" bestFit="1" customWidth="1"/>
    <col min="11527" max="11527" width="14.5703125" style="3" bestFit="1" customWidth="1"/>
    <col min="11528" max="11776" width="9.140625" style="3"/>
    <col min="11777" max="11777" width="8.42578125" style="3" customWidth="1"/>
    <col min="11778" max="11778" width="54.7109375" style="3" customWidth="1"/>
    <col min="11779" max="11779" width="7.85546875" style="3" customWidth="1"/>
    <col min="11780" max="11780" width="10" style="3" customWidth="1"/>
    <col min="11781" max="11781" width="20.5703125" style="3" customWidth="1"/>
    <col min="11782" max="11782" width="15.7109375" style="3" bestFit="1" customWidth="1"/>
    <col min="11783" max="11783" width="14.5703125" style="3" bestFit="1" customWidth="1"/>
    <col min="11784" max="12032" width="9.140625" style="3"/>
    <col min="12033" max="12033" width="8.42578125" style="3" customWidth="1"/>
    <col min="12034" max="12034" width="54.7109375" style="3" customWidth="1"/>
    <col min="12035" max="12035" width="7.85546875" style="3" customWidth="1"/>
    <col min="12036" max="12036" width="10" style="3" customWidth="1"/>
    <col min="12037" max="12037" width="20.5703125" style="3" customWidth="1"/>
    <col min="12038" max="12038" width="15.7109375" style="3" bestFit="1" customWidth="1"/>
    <col min="12039" max="12039" width="14.5703125" style="3" bestFit="1" customWidth="1"/>
    <col min="12040" max="12288" width="9.140625" style="3"/>
    <col min="12289" max="12289" width="8.42578125" style="3" customWidth="1"/>
    <col min="12290" max="12290" width="54.7109375" style="3" customWidth="1"/>
    <col min="12291" max="12291" width="7.85546875" style="3" customWidth="1"/>
    <col min="12292" max="12292" width="10" style="3" customWidth="1"/>
    <col min="12293" max="12293" width="20.5703125" style="3" customWidth="1"/>
    <col min="12294" max="12294" width="15.7109375" style="3" bestFit="1" customWidth="1"/>
    <col min="12295" max="12295" width="14.5703125" style="3" bestFit="1" customWidth="1"/>
    <col min="12296" max="12544" width="9.140625" style="3"/>
    <col min="12545" max="12545" width="8.42578125" style="3" customWidth="1"/>
    <col min="12546" max="12546" width="54.7109375" style="3" customWidth="1"/>
    <col min="12547" max="12547" width="7.85546875" style="3" customWidth="1"/>
    <col min="12548" max="12548" width="10" style="3" customWidth="1"/>
    <col min="12549" max="12549" width="20.5703125" style="3" customWidth="1"/>
    <col min="12550" max="12550" width="15.7109375" style="3" bestFit="1" customWidth="1"/>
    <col min="12551" max="12551" width="14.5703125" style="3" bestFit="1" customWidth="1"/>
    <col min="12552" max="12800" width="9.140625" style="3"/>
    <col min="12801" max="12801" width="8.42578125" style="3" customWidth="1"/>
    <col min="12802" max="12802" width="54.7109375" style="3" customWidth="1"/>
    <col min="12803" max="12803" width="7.85546875" style="3" customWidth="1"/>
    <col min="12804" max="12804" width="10" style="3" customWidth="1"/>
    <col min="12805" max="12805" width="20.5703125" style="3" customWidth="1"/>
    <col min="12806" max="12806" width="15.7109375" style="3" bestFit="1" customWidth="1"/>
    <col min="12807" max="12807" width="14.5703125" style="3" bestFit="1" customWidth="1"/>
    <col min="12808" max="13056" width="9.140625" style="3"/>
    <col min="13057" max="13057" width="8.42578125" style="3" customWidth="1"/>
    <col min="13058" max="13058" width="54.7109375" style="3" customWidth="1"/>
    <col min="13059" max="13059" width="7.85546875" style="3" customWidth="1"/>
    <col min="13060" max="13060" width="10" style="3" customWidth="1"/>
    <col min="13061" max="13061" width="20.5703125" style="3" customWidth="1"/>
    <col min="13062" max="13062" width="15.7109375" style="3" bestFit="1" customWidth="1"/>
    <col min="13063" max="13063" width="14.5703125" style="3" bestFit="1" customWidth="1"/>
    <col min="13064" max="13312" width="9.140625" style="3"/>
    <col min="13313" max="13313" width="8.42578125" style="3" customWidth="1"/>
    <col min="13314" max="13314" width="54.7109375" style="3" customWidth="1"/>
    <col min="13315" max="13315" width="7.85546875" style="3" customWidth="1"/>
    <col min="13316" max="13316" width="10" style="3" customWidth="1"/>
    <col min="13317" max="13317" width="20.5703125" style="3" customWidth="1"/>
    <col min="13318" max="13318" width="15.7109375" style="3" bestFit="1" customWidth="1"/>
    <col min="13319" max="13319" width="14.5703125" style="3" bestFit="1" customWidth="1"/>
    <col min="13320" max="13568" width="9.140625" style="3"/>
    <col min="13569" max="13569" width="8.42578125" style="3" customWidth="1"/>
    <col min="13570" max="13570" width="54.7109375" style="3" customWidth="1"/>
    <col min="13571" max="13571" width="7.85546875" style="3" customWidth="1"/>
    <col min="13572" max="13572" width="10" style="3" customWidth="1"/>
    <col min="13573" max="13573" width="20.5703125" style="3" customWidth="1"/>
    <col min="13574" max="13574" width="15.7109375" style="3" bestFit="1" customWidth="1"/>
    <col min="13575" max="13575" width="14.5703125" style="3" bestFit="1" customWidth="1"/>
    <col min="13576" max="13824" width="9.140625" style="3"/>
    <col min="13825" max="13825" width="8.42578125" style="3" customWidth="1"/>
    <col min="13826" max="13826" width="54.7109375" style="3" customWidth="1"/>
    <col min="13827" max="13827" width="7.85546875" style="3" customWidth="1"/>
    <col min="13828" max="13828" width="10" style="3" customWidth="1"/>
    <col min="13829" max="13829" width="20.5703125" style="3" customWidth="1"/>
    <col min="13830" max="13830" width="15.7109375" style="3" bestFit="1" customWidth="1"/>
    <col min="13831" max="13831" width="14.5703125" style="3" bestFit="1" customWidth="1"/>
    <col min="13832" max="14080" width="9.140625" style="3"/>
    <col min="14081" max="14081" width="8.42578125" style="3" customWidth="1"/>
    <col min="14082" max="14082" width="54.7109375" style="3" customWidth="1"/>
    <col min="14083" max="14083" width="7.85546875" style="3" customWidth="1"/>
    <col min="14084" max="14084" width="10" style="3" customWidth="1"/>
    <col min="14085" max="14085" width="20.5703125" style="3" customWidth="1"/>
    <col min="14086" max="14086" width="15.7109375" style="3" bestFit="1" customWidth="1"/>
    <col min="14087" max="14087" width="14.5703125" style="3" bestFit="1" customWidth="1"/>
    <col min="14088" max="14336" width="9.140625" style="3"/>
    <col min="14337" max="14337" width="8.42578125" style="3" customWidth="1"/>
    <col min="14338" max="14338" width="54.7109375" style="3" customWidth="1"/>
    <col min="14339" max="14339" width="7.85546875" style="3" customWidth="1"/>
    <col min="14340" max="14340" width="10" style="3" customWidth="1"/>
    <col min="14341" max="14341" width="20.5703125" style="3" customWidth="1"/>
    <col min="14342" max="14342" width="15.7109375" style="3" bestFit="1" customWidth="1"/>
    <col min="14343" max="14343" width="14.5703125" style="3" bestFit="1" customWidth="1"/>
    <col min="14344" max="14592" width="9.140625" style="3"/>
    <col min="14593" max="14593" width="8.42578125" style="3" customWidth="1"/>
    <col min="14594" max="14594" width="54.7109375" style="3" customWidth="1"/>
    <col min="14595" max="14595" width="7.85546875" style="3" customWidth="1"/>
    <col min="14596" max="14596" width="10" style="3" customWidth="1"/>
    <col min="14597" max="14597" width="20.5703125" style="3" customWidth="1"/>
    <col min="14598" max="14598" width="15.7109375" style="3" bestFit="1" customWidth="1"/>
    <col min="14599" max="14599" width="14.5703125" style="3" bestFit="1" customWidth="1"/>
    <col min="14600" max="14848" width="9.140625" style="3"/>
    <col min="14849" max="14849" width="8.42578125" style="3" customWidth="1"/>
    <col min="14850" max="14850" width="54.7109375" style="3" customWidth="1"/>
    <col min="14851" max="14851" width="7.85546875" style="3" customWidth="1"/>
    <col min="14852" max="14852" width="10" style="3" customWidth="1"/>
    <col min="14853" max="14853" width="20.5703125" style="3" customWidth="1"/>
    <col min="14854" max="14854" width="15.7109375" style="3" bestFit="1" customWidth="1"/>
    <col min="14855" max="14855" width="14.5703125" style="3" bestFit="1" customWidth="1"/>
    <col min="14856" max="15104" width="9.140625" style="3"/>
    <col min="15105" max="15105" width="8.42578125" style="3" customWidth="1"/>
    <col min="15106" max="15106" width="54.7109375" style="3" customWidth="1"/>
    <col min="15107" max="15107" width="7.85546875" style="3" customWidth="1"/>
    <col min="15108" max="15108" width="10" style="3" customWidth="1"/>
    <col min="15109" max="15109" width="20.5703125" style="3" customWidth="1"/>
    <col min="15110" max="15110" width="15.7109375" style="3" bestFit="1" customWidth="1"/>
    <col min="15111" max="15111" width="14.5703125" style="3" bestFit="1" customWidth="1"/>
    <col min="15112" max="15360" width="9.140625" style="3"/>
    <col min="15361" max="15361" width="8.42578125" style="3" customWidth="1"/>
    <col min="15362" max="15362" width="54.7109375" style="3" customWidth="1"/>
    <col min="15363" max="15363" width="7.85546875" style="3" customWidth="1"/>
    <col min="15364" max="15364" width="10" style="3" customWidth="1"/>
    <col min="15365" max="15365" width="20.5703125" style="3" customWidth="1"/>
    <col min="15366" max="15366" width="15.7109375" style="3" bestFit="1" customWidth="1"/>
    <col min="15367" max="15367" width="14.5703125" style="3" bestFit="1" customWidth="1"/>
    <col min="15368" max="15616" width="9.140625" style="3"/>
    <col min="15617" max="15617" width="8.42578125" style="3" customWidth="1"/>
    <col min="15618" max="15618" width="54.7109375" style="3" customWidth="1"/>
    <col min="15619" max="15619" width="7.85546875" style="3" customWidth="1"/>
    <col min="15620" max="15620" width="10" style="3" customWidth="1"/>
    <col min="15621" max="15621" width="20.5703125" style="3" customWidth="1"/>
    <col min="15622" max="15622" width="15.7109375" style="3" bestFit="1" customWidth="1"/>
    <col min="15623" max="15623" width="14.5703125" style="3" bestFit="1" customWidth="1"/>
    <col min="15624" max="15872" width="9.140625" style="3"/>
    <col min="15873" max="15873" width="8.42578125" style="3" customWidth="1"/>
    <col min="15874" max="15874" width="54.7109375" style="3" customWidth="1"/>
    <col min="15875" max="15875" width="7.85546875" style="3" customWidth="1"/>
    <col min="15876" max="15876" width="10" style="3" customWidth="1"/>
    <col min="15877" max="15877" width="20.5703125" style="3" customWidth="1"/>
    <col min="15878" max="15878" width="15.7109375" style="3" bestFit="1" customWidth="1"/>
    <col min="15879" max="15879" width="14.5703125" style="3" bestFit="1" customWidth="1"/>
    <col min="15880" max="16128" width="9.140625" style="3"/>
    <col min="16129" max="16129" width="8.42578125" style="3" customWidth="1"/>
    <col min="16130" max="16130" width="54.7109375" style="3" customWidth="1"/>
    <col min="16131" max="16131" width="7.85546875" style="3" customWidth="1"/>
    <col min="16132" max="16132" width="10" style="3" customWidth="1"/>
    <col min="16133" max="16133" width="20.5703125" style="3" customWidth="1"/>
    <col min="16134" max="16134" width="15.7109375" style="3" bestFit="1" customWidth="1"/>
    <col min="16135" max="16135" width="14.5703125" style="3" bestFit="1" customWidth="1"/>
    <col min="16136" max="16384" width="9.140625" style="3"/>
  </cols>
  <sheetData>
    <row r="1" spans="1:9" ht="17.100000000000001" customHeight="1" x14ac:dyDescent="0.25">
      <c r="A1" s="1"/>
      <c r="B1" s="1"/>
      <c r="C1" s="1"/>
      <c r="D1" s="2"/>
      <c r="E1" s="2"/>
      <c r="F1" s="2"/>
    </row>
    <row r="2" spans="1:9" ht="17.100000000000001" customHeight="1" x14ac:dyDescent="0.25">
      <c r="A2" s="1"/>
      <c r="B2" s="1"/>
      <c r="C2" s="1"/>
      <c r="D2" s="2"/>
      <c r="E2" s="2"/>
      <c r="F2" s="2"/>
    </row>
    <row r="3" spans="1:9" ht="17.100000000000001" customHeight="1" x14ac:dyDescent="0.25">
      <c r="A3" s="1"/>
      <c r="B3" s="1"/>
      <c r="C3" s="1"/>
      <c r="D3" s="2"/>
      <c r="E3" s="2"/>
      <c r="F3" s="2"/>
    </row>
    <row r="4" spans="1:9" ht="17.100000000000001" customHeight="1" x14ac:dyDescent="0.25">
      <c r="A4" s="1"/>
      <c r="B4" s="1"/>
      <c r="C4" s="1"/>
      <c r="D4" s="2"/>
      <c r="E4" s="2"/>
      <c r="F4" s="2"/>
    </row>
    <row r="5" spans="1:9" ht="17.100000000000001" customHeight="1" x14ac:dyDescent="0.25">
      <c r="A5" s="1"/>
      <c r="B5" s="1"/>
      <c r="C5" s="1"/>
      <c r="D5" s="2"/>
      <c r="E5" s="2"/>
      <c r="F5" s="2"/>
    </row>
    <row r="6" spans="1:9" ht="17.100000000000001" customHeight="1" x14ac:dyDescent="0.25">
      <c r="A6" s="1"/>
      <c r="B6" s="1"/>
      <c r="C6" s="1"/>
      <c r="D6" s="2"/>
      <c r="E6" s="2"/>
      <c r="F6" s="2"/>
    </row>
    <row r="7" spans="1:9" ht="17.100000000000001" customHeight="1" x14ac:dyDescent="0.25">
      <c r="A7" s="4"/>
      <c r="B7" s="1"/>
      <c r="C7" s="1"/>
      <c r="D7" s="2"/>
      <c r="E7" s="2"/>
      <c r="F7" s="2"/>
    </row>
    <row r="8" spans="1:9" ht="17.100000000000001" customHeight="1" x14ac:dyDescent="0.25">
      <c r="A8" s="4" t="s">
        <v>119</v>
      </c>
      <c r="B8" s="1"/>
      <c r="C8" s="1"/>
      <c r="D8" s="2"/>
      <c r="E8" s="2"/>
      <c r="F8" s="2"/>
    </row>
    <row r="9" spans="1:9" ht="17.100000000000001" customHeight="1" x14ac:dyDescent="0.25">
      <c r="B9" s="1"/>
      <c r="C9" s="1"/>
      <c r="D9" s="2"/>
      <c r="E9" s="2"/>
      <c r="F9" s="2"/>
    </row>
    <row r="10" spans="1:9" ht="17.100000000000001" customHeight="1" x14ac:dyDescent="0.25">
      <c r="A10" s="4"/>
      <c r="B10" s="1"/>
      <c r="C10" s="1"/>
      <c r="D10" s="2"/>
      <c r="E10" s="2"/>
      <c r="F10" s="2"/>
    </row>
    <row r="11" spans="1:9" s="16" customFormat="1" ht="17.100000000000001" customHeight="1" x14ac:dyDescent="0.25">
      <c r="B11" s="14"/>
      <c r="C11" s="15"/>
      <c r="D11" s="15"/>
      <c r="E11" s="2"/>
      <c r="F11" s="57"/>
      <c r="G11" s="18"/>
      <c r="H11" s="35"/>
      <c r="I11" s="21"/>
    </row>
    <row r="12" spans="1:9" s="51" customFormat="1" ht="20.25" customHeight="1" x14ac:dyDescent="0.25">
      <c r="A12" s="45" t="s">
        <v>113</v>
      </c>
      <c r="B12" s="45"/>
      <c r="C12" s="46"/>
      <c r="D12" s="46"/>
      <c r="E12" s="47"/>
      <c r="F12" s="47"/>
      <c r="G12" s="48"/>
      <c r="H12" s="49"/>
      <c r="I12" s="50"/>
    </row>
    <row r="13" spans="1:9" s="51" customFormat="1" ht="17.100000000000001" customHeight="1" x14ac:dyDescent="0.25">
      <c r="A13" s="52" t="s">
        <v>112</v>
      </c>
      <c r="B13" s="54"/>
      <c r="C13" s="74"/>
      <c r="D13" s="74"/>
      <c r="E13" s="74" t="s">
        <v>111</v>
      </c>
      <c r="F13" s="74"/>
      <c r="G13" s="48"/>
      <c r="H13" s="49"/>
      <c r="I13" s="50"/>
    </row>
    <row r="14" spans="1:9" s="16" customFormat="1" ht="17.100000000000001" customHeight="1" x14ac:dyDescent="0.25">
      <c r="A14" s="54" t="s">
        <v>65</v>
      </c>
      <c r="B14" s="21"/>
      <c r="C14" s="21"/>
      <c r="D14" s="21"/>
      <c r="F14" s="58"/>
      <c r="G14" s="18"/>
      <c r="H14" s="35"/>
      <c r="I14" s="21"/>
    </row>
    <row r="15" spans="1:9" s="16" customFormat="1" ht="17.100000000000001" customHeight="1" x14ac:dyDescent="0.25">
      <c r="A15" s="54"/>
      <c r="B15" s="21"/>
      <c r="C15" s="21"/>
      <c r="D15" s="21"/>
      <c r="F15" s="58"/>
      <c r="G15" s="18"/>
      <c r="H15" s="35"/>
      <c r="I15" s="21"/>
    </row>
    <row r="16" spans="1:9" ht="17.100000000000001" customHeight="1" x14ac:dyDescent="0.25">
      <c r="A16" s="40" t="s">
        <v>0</v>
      </c>
      <c r="B16" s="40" t="s">
        <v>10</v>
      </c>
      <c r="C16" s="40" t="s">
        <v>1</v>
      </c>
      <c r="D16" s="41" t="s">
        <v>2</v>
      </c>
      <c r="E16" s="42" t="s">
        <v>3</v>
      </c>
      <c r="F16" s="59" t="s">
        <v>4</v>
      </c>
      <c r="G16" s="18"/>
      <c r="H16" s="35"/>
      <c r="I16" s="21"/>
    </row>
    <row r="17" spans="1:10" ht="17.100000000000001" customHeight="1" x14ac:dyDescent="0.25">
      <c r="A17" s="5" t="s">
        <v>74</v>
      </c>
      <c r="B17" s="53" t="s">
        <v>125</v>
      </c>
      <c r="C17" s="5"/>
      <c r="D17" s="6"/>
      <c r="E17" s="19"/>
      <c r="F17" s="60"/>
      <c r="G17" s="18"/>
      <c r="H17" s="35"/>
      <c r="I17" s="21"/>
    </row>
    <row r="18" spans="1:10" ht="17.100000000000001" customHeight="1" x14ac:dyDescent="0.25">
      <c r="A18" s="5">
        <v>1</v>
      </c>
      <c r="B18" s="53" t="s">
        <v>124</v>
      </c>
      <c r="C18" s="5"/>
      <c r="D18" s="6"/>
      <c r="E18" s="19"/>
      <c r="F18" s="60"/>
      <c r="G18" s="18"/>
      <c r="H18" s="35"/>
      <c r="I18" s="21"/>
    </row>
    <row r="19" spans="1:10" ht="17.100000000000001" customHeight="1" x14ac:dyDescent="0.25">
      <c r="A19" s="5" t="s">
        <v>75</v>
      </c>
      <c r="B19" s="32" t="s">
        <v>56</v>
      </c>
      <c r="C19" s="5" t="s">
        <v>1</v>
      </c>
      <c r="D19" s="6">
        <v>1</v>
      </c>
      <c r="E19" s="19">
        <f>J19</f>
        <v>334717.2</v>
      </c>
      <c r="F19" s="60">
        <f>+E19*D19</f>
        <v>334717.2</v>
      </c>
      <c r="G19" s="18"/>
      <c r="H19" s="35">
        <v>278931</v>
      </c>
      <c r="I19" s="21">
        <v>1.2</v>
      </c>
      <c r="J19" s="64">
        <f>I19*H19</f>
        <v>334717.2</v>
      </c>
    </row>
    <row r="20" spans="1:10" ht="17.100000000000001" customHeight="1" x14ac:dyDescent="0.25">
      <c r="A20" s="5" t="s">
        <v>76</v>
      </c>
      <c r="B20" s="32" t="s">
        <v>31</v>
      </c>
      <c r="C20" s="5" t="s">
        <v>1</v>
      </c>
      <c r="D20" s="6">
        <v>1</v>
      </c>
      <c r="E20" s="19">
        <f t="shared" ref="E20:E29" si="0">J20</f>
        <v>174218.4</v>
      </c>
      <c r="F20" s="60">
        <f t="shared" ref="F20:F77" si="1">+E20*D20</f>
        <v>174218.4</v>
      </c>
      <c r="G20" s="18"/>
      <c r="H20" s="35">
        <v>145182</v>
      </c>
      <c r="I20" s="21">
        <v>1.2</v>
      </c>
      <c r="J20" s="64">
        <f t="shared" ref="J20:J80" si="2">I20*H20</f>
        <v>174218.4</v>
      </c>
    </row>
    <row r="21" spans="1:10" ht="17.100000000000001" customHeight="1" x14ac:dyDescent="0.25">
      <c r="A21" s="5" t="s">
        <v>77</v>
      </c>
      <c r="B21" s="32" t="s">
        <v>26</v>
      </c>
      <c r="C21" s="5" t="s">
        <v>1</v>
      </c>
      <c r="D21" s="6">
        <v>1</v>
      </c>
      <c r="E21" s="19">
        <f t="shared" si="0"/>
        <v>45925.2</v>
      </c>
      <c r="F21" s="60">
        <f t="shared" si="1"/>
        <v>45925.2</v>
      </c>
      <c r="G21" s="18"/>
      <c r="H21" s="35">
        <v>38271</v>
      </c>
      <c r="I21" s="21">
        <v>1.2</v>
      </c>
      <c r="J21" s="64">
        <f t="shared" si="2"/>
        <v>45925.2</v>
      </c>
    </row>
    <row r="22" spans="1:10" ht="17.100000000000001" customHeight="1" x14ac:dyDescent="0.25">
      <c r="A22" s="5" t="s">
        <v>78</v>
      </c>
      <c r="B22" s="32" t="s">
        <v>32</v>
      </c>
      <c r="C22" s="5" t="s">
        <v>1</v>
      </c>
      <c r="D22" s="6">
        <v>2</v>
      </c>
      <c r="E22" s="19">
        <f t="shared" si="0"/>
        <v>37651.199999999997</v>
      </c>
      <c r="F22" s="60">
        <f t="shared" si="1"/>
        <v>75302.399999999994</v>
      </c>
      <c r="G22" s="18"/>
      <c r="H22" s="35">
        <v>31376</v>
      </c>
      <c r="I22" s="21">
        <v>1.2</v>
      </c>
      <c r="J22" s="64">
        <f t="shared" si="2"/>
        <v>37651.199999999997</v>
      </c>
    </row>
    <row r="23" spans="1:10" ht="17.100000000000001" customHeight="1" x14ac:dyDescent="0.25">
      <c r="A23" s="5" t="s">
        <v>79</v>
      </c>
      <c r="B23" s="32" t="s">
        <v>33</v>
      </c>
      <c r="C23" s="5" t="s">
        <v>1</v>
      </c>
      <c r="D23" s="6">
        <v>1</v>
      </c>
      <c r="E23" s="19">
        <f t="shared" si="0"/>
        <v>77884.800000000003</v>
      </c>
      <c r="F23" s="60">
        <f t="shared" si="1"/>
        <v>77884.800000000003</v>
      </c>
      <c r="G23" s="18"/>
      <c r="H23" s="35">
        <v>64904</v>
      </c>
      <c r="I23" s="21">
        <v>1.2</v>
      </c>
      <c r="J23" s="64">
        <f t="shared" si="2"/>
        <v>77884.800000000003</v>
      </c>
    </row>
    <row r="24" spans="1:10" ht="17.100000000000001" customHeight="1" x14ac:dyDescent="0.25">
      <c r="A24" s="5" t="s">
        <v>80</v>
      </c>
      <c r="B24" s="32" t="s">
        <v>27</v>
      </c>
      <c r="C24" s="5" t="s">
        <v>1</v>
      </c>
      <c r="D24" s="6">
        <v>4</v>
      </c>
      <c r="E24" s="19">
        <f t="shared" si="0"/>
        <v>54361.2</v>
      </c>
      <c r="F24" s="60">
        <f t="shared" si="1"/>
        <v>217444.8</v>
      </c>
      <c r="G24" s="18"/>
      <c r="H24" s="35">
        <v>45301</v>
      </c>
      <c r="I24" s="21">
        <v>1.2</v>
      </c>
      <c r="J24" s="64">
        <f t="shared" si="2"/>
        <v>54361.2</v>
      </c>
    </row>
    <row r="25" spans="1:10" ht="17.100000000000001" customHeight="1" x14ac:dyDescent="0.25">
      <c r="A25" s="5" t="s">
        <v>81</v>
      </c>
      <c r="B25" s="32" t="s">
        <v>30</v>
      </c>
      <c r="C25" s="5" t="s">
        <v>1</v>
      </c>
      <c r="D25" s="6">
        <v>2</v>
      </c>
      <c r="E25" s="19">
        <f t="shared" si="0"/>
        <v>51882</v>
      </c>
      <c r="F25" s="60">
        <f t="shared" si="1"/>
        <v>103764</v>
      </c>
      <c r="G25" s="18"/>
      <c r="H25" s="35">
        <v>43235</v>
      </c>
      <c r="I25" s="21">
        <v>1.2</v>
      </c>
      <c r="J25" s="64">
        <f t="shared" si="2"/>
        <v>51882</v>
      </c>
    </row>
    <row r="26" spans="1:10" ht="17.100000000000001" customHeight="1" x14ac:dyDescent="0.25">
      <c r="A26" s="5" t="s">
        <v>82</v>
      </c>
      <c r="B26" s="32" t="s">
        <v>28</v>
      </c>
      <c r="C26" s="5" t="s">
        <v>1</v>
      </c>
      <c r="D26" s="6">
        <v>15</v>
      </c>
      <c r="E26" s="19">
        <f t="shared" si="0"/>
        <v>6600</v>
      </c>
      <c r="F26" s="60">
        <f t="shared" si="1"/>
        <v>99000</v>
      </c>
      <c r="G26" s="18"/>
      <c r="H26" s="35">
        <v>5500</v>
      </c>
      <c r="I26" s="21">
        <v>1.2</v>
      </c>
      <c r="J26" s="64">
        <f t="shared" si="2"/>
        <v>6600</v>
      </c>
    </row>
    <row r="27" spans="1:10" ht="17.100000000000001" customHeight="1" x14ac:dyDescent="0.25">
      <c r="A27" s="5" t="s">
        <v>83</v>
      </c>
      <c r="B27" s="32" t="s">
        <v>18</v>
      </c>
      <c r="C27" s="5" t="s">
        <v>1</v>
      </c>
      <c r="D27" s="6">
        <v>5</v>
      </c>
      <c r="E27" s="19">
        <f t="shared" si="0"/>
        <v>6120</v>
      </c>
      <c r="F27" s="60">
        <f t="shared" si="1"/>
        <v>30600</v>
      </c>
      <c r="G27" s="18"/>
      <c r="H27" s="35">
        <v>5100</v>
      </c>
      <c r="I27" s="21">
        <v>1.2</v>
      </c>
      <c r="J27" s="64">
        <f t="shared" si="2"/>
        <v>6120</v>
      </c>
    </row>
    <row r="28" spans="1:10" ht="17.100000000000001" customHeight="1" x14ac:dyDescent="0.25">
      <c r="A28" s="5" t="s">
        <v>84</v>
      </c>
      <c r="B28" s="32" t="s">
        <v>29</v>
      </c>
      <c r="C28" s="5" t="s">
        <v>1</v>
      </c>
      <c r="D28" s="6">
        <v>8</v>
      </c>
      <c r="E28" s="19">
        <f t="shared" si="0"/>
        <v>6120</v>
      </c>
      <c r="F28" s="60">
        <f t="shared" si="1"/>
        <v>48960</v>
      </c>
      <c r="G28" s="18"/>
      <c r="H28" s="35">
        <v>5100</v>
      </c>
      <c r="I28" s="21">
        <v>1.2</v>
      </c>
      <c r="J28" s="64">
        <f t="shared" si="2"/>
        <v>6120</v>
      </c>
    </row>
    <row r="29" spans="1:10" ht="17.100000000000001" customHeight="1" x14ac:dyDescent="0.25">
      <c r="A29" s="5" t="s">
        <v>85</v>
      </c>
      <c r="B29" s="32" t="s">
        <v>51</v>
      </c>
      <c r="C29" s="5" t="s">
        <v>1</v>
      </c>
      <c r="D29" s="6">
        <v>1</v>
      </c>
      <c r="E29" s="19">
        <f t="shared" si="0"/>
        <v>25267.200000000001</v>
      </c>
      <c r="F29" s="60">
        <f t="shared" si="1"/>
        <v>25267.200000000001</v>
      </c>
      <c r="G29" s="18"/>
      <c r="H29" s="35">
        <v>21056</v>
      </c>
      <c r="I29" s="21">
        <v>1.2</v>
      </c>
      <c r="J29" s="64">
        <f t="shared" si="2"/>
        <v>25267.200000000001</v>
      </c>
    </row>
    <row r="30" spans="1:10" ht="17.100000000000001" customHeight="1" x14ac:dyDescent="0.25">
      <c r="A30" s="5"/>
      <c r="B30" s="32"/>
      <c r="C30" s="5"/>
      <c r="D30" s="6"/>
      <c r="E30" s="19"/>
      <c r="F30" s="60"/>
      <c r="G30" s="18"/>
      <c r="H30" s="35"/>
      <c r="I30" s="21"/>
      <c r="J30" s="64"/>
    </row>
    <row r="31" spans="1:10" ht="17.100000000000001" customHeight="1" x14ac:dyDescent="0.25">
      <c r="A31" s="5">
        <v>2</v>
      </c>
      <c r="B31" s="53" t="s">
        <v>123</v>
      </c>
      <c r="C31" s="5"/>
      <c r="D31" s="6"/>
      <c r="E31" s="19"/>
      <c r="F31" s="60"/>
      <c r="G31" s="18"/>
      <c r="H31" s="35"/>
      <c r="I31" s="21"/>
      <c r="J31" s="64"/>
    </row>
    <row r="32" spans="1:10" ht="17.100000000000001" customHeight="1" x14ac:dyDescent="0.25">
      <c r="A32" s="5" t="s">
        <v>86</v>
      </c>
      <c r="B32" s="32" t="s">
        <v>53</v>
      </c>
      <c r="C32" s="5" t="s">
        <v>1</v>
      </c>
      <c r="D32" s="6">
        <v>1</v>
      </c>
      <c r="E32" s="19">
        <f>J32</f>
        <v>45925.2</v>
      </c>
      <c r="F32" s="60">
        <f t="shared" si="1"/>
        <v>45925.2</v>
      </c>
      <c r="G32" s="18"/>
      <c r="H32" s="35">
        <v>38271</v>
      </c>
      <c r="I32" s="21">
        <v>1.2</v>
      </c>
      <c r="J32" s="64">
        <f t="shared" si="2"/>
        <v>45925.2</v>
      </c>
    </row>
    <row r="33" spans="1:10" ht="17.100000000000001" customHeight="1" x14ac:dyDescent="0.25">
      <c r="A33" s="5" t="s">
        <v>87</v>
      </c>
      <c r="B33" s="32" t="s">
        <v>54</v>
      </c>
      <c r="C33" s="5" t="s">
        <v>1</v>
      </c>
      <c r="D33" s="6">
        <v>1</v>
      </c>
      <c r="E33" s="19">
        <f t="shared" ref="E33:E54" si="3">J33</f>
        <v>37651.199999999997</v>
      </c>
      <c r="F33" s="60">
        <f t="shared" si="1"/>
        <v>37651.199999999997</v>
      </c>
      <c r="G33" s="18"/>
      <c r="H33" s="35">
        <v>31376</v>
      </c>
      <c r="I33" s="21">
        <v>1.2</v>
      </c>
      <c r="J33" s="64">
        <f t="shared" si="2"/>
        <v>37651.199999999997</v>
      </c>
    </row>
    <row r="34" spans="1:10" ht="17.100000000000001" customHeight="1" x14ac:dyDescent="0.25">
      <c r="A34" s="5" t="s">
        <v>88</v>
      </c>
      <c r="B34" s="32" t="s">
        <v>33</v>
      </c>
      <c r="C34" s="5" t="s">
        <v>1</v>
      </c>
      <c r="D34" s="6">
        <v>1</v>
      </c>
      <c r="E34" s="19">
        <f t="shared" si="3"/>
        <v>79075.199999999997</v>
      </c>
      <c r="F34" s="60">
        <f t="shared" si="1"/>
        <v>79075.199999999997</v>
      </c>
      <c r="G34" s="18"/>
      <c r="H34" s="35">
        <v>65896</v>
      </c>
      <c r="I34" s="21">
        <v>1.2</v>
      </c>
      <c r="J34" s="64">
        <f t="shared" si="2"/>
        <v>79075.199999999997</v>
      </c>
    </row>
    <row r="35" spans="1:10" ht="17.100000000000001" customHeight="1" x14ac:dyDescent="0.25">
      <c r="A35" s="5" t="s">
        <v>89</v>
      </c>
      <c r="B35" s="32" t="s">
        <v>30</v>
      </c>
      <c r="C35" s="5" t="s">
        <v>1</v>
      </c>
      <c r="D35" s="6">
        <v>2</v>
      </c>
      <c r="E35" s="19">
        <f t="shared" si="3"/>
        <v>51882</v>
      </c>
      <c r="F35" s="60">
        <f t="shared" si="1"/>
        <v>103764</v>
      </c>
      <c r="G35" s="18"/>
      <c r="H35" s="35">
        <v>43235</v>
      </c>
      <c r="I35" s="21">
        <v>1.2</v>
      </c>
      <c r="J35" s="64">
        <f t="shared" si="2"/>
        <v>51882</v>
      </c>
    </row>
    <row r="36" spans="1:10" ht="17.100000000000001" customHeight="1" x14ac:dyDescent="0.25">
      <c r="A36" s="5" t="s">
        <v>90</v>
      </c>
      <c r="B36" s="32" t="s">
        <v>27</v>
      </c>
      <c r="C36" s="5" t="s">
        <v>1</v>
      </c>
      <c r="D36" s="6">
        <v>4</v>
      </c>
      <c r="E36" s="19">
        <f t="shared" si="3"/>
        <v>54361.2</v>
      </c>
      <c r="F36" s="60">
        <f t="shared" si="1"/>
        <v>217444.8</v>
      </c>
      <c r="G36" s="18"/>
      <c r="H36" s="35">
        <v>45301</v>
      </c>
      <c r="I36" s="21">
        <v>1.2</v>
      </c>
      <c r="J36" s="64">
        <f t="shared" si="2"/>
        <v>54361.2</v>
      </c>
    </row>
    <row r="37" spans="1:10" ht="17.100000000000001" customHeight="1" x14ac:dyDescent="0.25">
      <c r="A37" s="5" t="s">
        <v>91</v>
      </c>
      <c r="B37" s="32" t="s">
        <v>34</v>
      </c>
      <c r="C37" s="5" t="s">
        <v>1</v>
      </c>
      <c r="D37" s="6">
        <v>1</v>
      </c>
      <c r="E37" s="19">
        <f t="shared" si="3"/>
        <v>21600</v>
      </c>
      <c r="F37" s="60">
        <f t="shared" si="1"/>
        <v>21600</v>
      </c>
      <c r="G37" s="18"/>
      <c r="H37" s="35">
        <v>18000</v>
      </c>
      <c r="I37" s="21">
        <v>1.2</v>
      </c>
      <c r="J37" s="64">
        <f t="shared" si="2"/>
        <v>21600</v>
      </c>
    </row>
    <row r="38" spans="1:10" ht="17.100000000000001" customHeight="1" x14ac:dyDescent="0.25">
      <c r="A38" s="5" t="s">
        <v>92</v>
      </c>
      <c r="B38" s="32" t="s">
        <v>18</v>
      </c>
      <c r="C38" s="5" t="s">
        <v>1</v>
      </c>
      <c r="D38" s="6">
        <v>10</v>
      </c>
      <c r="E38" s="19">
        <f t="shared" si="3"/>
        <v>6120</v>
      </c>
      <c r="F38" s="60">
        <f t="shared" si="1"/>
        <v>61200</v>
      </c>
      <c r="G38" s="18"/>
      <c r="H38" s="35">
        <v>5100</v>
      </c>
      <c r="I38" s="21">
        <v>1.2</v>
      </c>
      <c r="J38" s="64">
        <f t="shared" si="2"/>
        <v>6120</v>
      </c>
    </row>
    <row r="39" spans="1:10" ht="17.100000000000001" customHeight="1" x14ac:dyDescent="0.25">
      <c r="A39" s="5" t="s">
        <v>93</v>
      </c>
      <c r="B39" s="32" t="s">
        <v>29</v>
      </c>
      <c r="C39" s="5" t="s">
        <v>1</v>
      </c>
      <c r="D39" s="6">
        <v>8</v>
      </c>
      <c r="E39" s="19">
        <f t="shared" si="3"/>
        <v>6120</v>
      </c>
      <c r="F39" s="60">
        <f t="shared" si="1"/>
        <v>48960</v>
      </c>
      <c r="G39" s="18"/>
      <c r="H39" s="35">
        <v>5100</v>
      </c>
      <c r="I39" s="21">
        <v>1.2</v>
      </c>
      <c r="J39" s="64">
        <f t="shared" si="2"/>
        <v>6120</v>
      </c>
    </row>
    <row r="40" spans="1:10" ht="17.100000000000001" customHeight="1" x14ac:dyDescent="0.25">
      <c r="A40" s="5" t="s">
        <v>94</v>
      </c>
      <c r="B40" s="32" t="s">
        <v>28</v>
      </c>
      <c r="C40" s="5" t="s">
        <v>1</v>
      </c>
      <c r="D40" s="6">
        <v>5</v>
      </c>
      <c r="E40" s="19">
        <f t="shared" si="3"/>
        <v>6600</v>
      </c>
      <c r="F40" s="60">
        <f t="shared" si="1"/>
        <v>33000</v>
      </c>
      <c r="G40" s="18"/>
      <c r="H40" s="35">
        <v>5500</v>
      </c>
      <c r="I40" s="21">
        <v>1.2</v>
      </c>
      <c r="J40" s="64">
        <f t="shared" si="2"/>
        <v>6600</v>
      </c>
    </row>
    <row r="41" spans="1:10" ht="17.100000000000001" customHeight="1" x14ac:dyDescent="0.25">
      <c r="A41" s="5" t="s">
        <v>95</v>
      </c>
      <c r="B41" s="32" t="s">
        <v>55</v>
      </c>
      <c r="C41" s="5" t="s">
        <v>1</v>
      </c>
      <c r="D41" s="6">
        <v>1</v>
      </c>
      <c r="E41" s="19">
        <f t="shared" si="3"/>
        <v>167713.19999999998</v>
      </c>
      <c r="F41" s="60">
        <f t="shared" si="1"/>
        <v>167713.19999999998</v>
      </c>
      <c r="G41" s="18"/>
      <c r="H41" s="35">
        <v>139761</v>
      </c>
      <c r="I41" s="21">
        <v>1.2</v>
      </c>
      <c r="J41" s="64">
        <f t="shared" si="2"/>
        <v>167713.19999999998</v>
      </c>
    </row>
    <row r="42" spans="1:10" ht="17.100000000000001" customHeight="1" x14ac:dyDescent="0.25">
      <c r="A42" s="5" t="s">
        <v>96</v>
      </c>
      <c r="B42" s="32" t="s">
        <v>39</v>
      </c>
      <c r="C42" s="5" t="s">
        <v>11</v>
      </c>
      <c r="D42" s="6">
        <v>20</v>
      </c>
      <c r="E42" s="19">
        <f t="shared" si="3"/>
        <v>2025.6</v>
      </c>
      <c r="F42" s="60">
        <f t="shared" si="1"/>
        <v>40512</v>
      </c>
      <c r="G42" s="18"/>
      <c r="H42" s="35">
        <v>1688</v>
      </c>
      <c r="I42" s="21">
        <v>1.2</v>
      </c>
      <c r="J42" s="64">
        <f t="shared" si="2"/>
        <v>2025.6</v>
      </c>
    </row>
    <row r="43" spans="1:10" ht="17.100000000000001" customHeight="1" x14ac:dyDescent="0.25">
      <c r="A43" s="5" t="s">
        <v>97</v>
      </c>
      <c r="B43" s="32" t="s">
        <v>40</v>
      </c>
      <c r="C43" s="5" t="s">
        <v>11</v>
      </c>
      <c r="D43" s="6">
        <v>10</v>
      </c>
      <c r="E43" s="19">
        <f t="shared" si="3"/>
        <v>2025.6</v>
      </c>
      <c r="F43" s="60">
        <f t="shared" si="1"/>
        <v>20256</v>
      </c>
      <c r="G43" s="18"/>
      <c r="H43" s="35">
        <v>1688</v>
      </c>
      <c r="I43" s="21">
        <v>1.2</v>
      </c>
      <c r="J43" s="64">
        <f t="shared" si="2"/>
        <v>2025.6</v>
      </c>
    </row>
    <row r="44" spans="1:10" ht="17.100000000000001" customHeight="1" x14ac:dyDescent="0.25">
      <c r="A44" s="5" t="s">
        <v>98</v>
      </c>
      <c r="B44" s="32" t="s">
        <v>41</v>
      </c>
      <c r="C44" s="5" t="s">
        <v>11</v>
      </c>
      <c r="D44" s="6">
        <v>30</v>
      </c>
      <c r="E44" s="19">
        <f t="shared" si="3"/>
        <v>1729.2</v>
      </c>
      <c r="F44" s="60">
        <f t="shared" si="1"/>
        <v>51876</v>
      </c>
      <c r="G44" s="18"/>
      <c r="H44" s="35">
        <v>1441</v>
      </c>
      <c r="I44" s="21">
        <v>1.2</v>
      </c>
      <c r="J44" s="64">
        <f t="shared" si="2"/>
        <v>1729.2</v>
      </c>
    </row>
    <row r="45" spans="1:10" ht="17.100000000000001" customHeight="1" x14ac:dyDescent="0.25">
      <c r="A45" s="5" t="s">
        <v>99</v>
      </c>
      <c r="B45" s="32" t="s">
        <v>109</v>
      </c>
      <c r="C45" s="5" t="s">
        <v>11</v>
      </c>
      <c r="D45" s="6">
        <v>25</v>
      </c>
      <c r="E45" s="19">
        <f t="shared" si="3"/>
        <v>1729.2</v>
      </c>
      <c r="F45" s="60">
        <f t="shared" si="1"/>
        <v>43230</v>
      </c>
      <c r="G45" s="18"/>
      <c r="H45" s="35">
        <v>1441</v>
      </c>
      <c r="I45" s="21">
        <v>1.2</v>
      </c>
      <c r="J45" s="64">
        <f t="shared" si="2"/>
        <v>1729.2</v>
      </c>
    </row>
    <row r="46" spans="1:10" ht="17.100000000000001" customHeight="1" x14ac:dyDescent="0.25">
      <c r="A46" s="5"/>
      <c r="B46" s="32" t="s">
        <v>43</v>
      </c>
      <c r="C46" s="5" t="s">
        <v>11</v>
      </c>
      <c r="D46" s="6">
        <v>25</v>
      </c>
      <c r="E46" s="19">
        <f t="shared" si="3"/>
        <v>994.8</v>
      </c>
      <c r="F46" s="60">
        <f t="shared" si="1"/>
        <v>24870</v>
      </c>
      <c r="G46" s="18"/>
      <c r="H46" s="35">
        <v>829</v>
      </c>
      <c r="I46" s="21">
        <v>1.2</v>
      </c>
      <c r="J46" s="64">
        <f t="shared" si="2"/>
        <v>994.8</v>
      </c>
    </row>
    <row r="47" spans="1:10" ht="17.100000000000001" customHeight="1" x14ac:dyDescent="0.25">
      <c r="A47" s="5"/>
      <c r="B47" s="32" t="s">
        <v>43</v>
      </c>
      <c r="C47" s="5" t="s">
        <v>11</v>
      </c>
      <c r="D47" s="6">
        <v>25</v>
      </c>
      <c r="E47" s="19">
        <f t="shared" si="3"/>
        <v>994.8</v>
      </c>
      <c r="F47" s="60">
        <f t="shared" si="1"/>
        <v>24870</v>
      </c>
      <c r="G47" s="18"/>
      <c r="H47" s="35">
        <v>829</v>
      </c>
      <c r="I47" s="21">
        <v>1.2</v>
      </c>
      <c r="J47" s="64">
        <f t="shared" si="2"/>
        <v>994.8</v>
      </c>
    </row>
    <row r="48" spans="1:10" ht="17.100000000000001" customHeight="1" x14ac:dyDescent="0.25">
      <c r="A48" s="5" t="s">
        <v>100</v>
      </c>
      <c r="B48" s="32" t="s">
        <v>42</v>
      </c>
      <c r="C48" s="5" t="s">
        <v>11</v>
      </c>
      <c r="D48" s="6">
        <v>50</v>
      </c>
      <c r="E48" s="19">
        <f t="shared" si="3"/>
        <v>398.4</v>
      </c>
      <c r="F48" s="60">
        <f t="shared" si="1"/>
        <v>19920</v>
      </c>
      <c r="G48" s="18"/>
      <c r="H48" s="35">
        <v>332</v>
      </c>
      <c r="I48" s="21">
        <v>1.2</v>
      </c>
      <c r="J48" s="64">
        <f t="shared" si="2"/>
        <v>398.4</v>
      </c>
    </row>
    <row r="49" spans="1:10" ht="17.100000000000001" customHeight="1" x14ac:dyDescent="0.25">
      <c r="A49" s="5" t="s">
        <v>101</v>
      </c>
      <c r="B49" s="32" t="s">
        <v>44</v>
      </c>
      <c r="C49" s="5" t="s">
        <v>11</v>
      </c>
      <c r="D49" s="6">
        <v>50</v>
      </c>
      <c r="E49" s="19">
        <f t="shared" si="3"/>
        <v>398.4</v>
      </c>
      <c r="F49" s="60">
        <f t="shared" si="1"/>
        <v>19920</v>
      </c>
      <c r="G49" s="18"/>
      <c r="H49" s="35">
        <v>332</v>
      </c>
      <c r="I49" s="21">
        <v>1.2</v>
      </c>
      <c r="J49" s="64">
        <f t="shared" si="2"/>
        <v>398.4</v>
      </c>
    </row>
    <row r="50" spans="1:10" ht="17.100000000000001" customHeight="1" x14ac:dyDescent="0.25">
      <c r="A50" s="5" t="s">
        <v>102</v>
      </c>
      <c r="B50" s="32" t="s">
        <v>45</v>
      </c>
      <c r="C50" s="5" t="s">
        <v>1</v>
      </c>
      <c r="D50" s="6">
        <v>100</v>
      </c>
      <c r="E50" s="19">
        <f t="shared" si="3"/>
        <v>180</v>
      </c>
      <c r="F50" s="60">
        <f t="shared" si="1"/>
        <v>18000</v>
      </c>
      <c r="G50" s="18"/>
      <c r="H50" s="35">
        <v>150</v>
      </c>
      <c r="I50" s="21">
        <v>1.2</v>
      </c>
      <c r="J50" s="64">
        <f t="shared" si="2"/>
        <v>180</v>
      </c>
    </row>
    <row r="51" spans="1:10" ht="17.100000000000001" customHeight="1" x14ac:dyDescent="0.25">
      <c r="A51" s="5"/>
      <c r="B51" s="32" t="s">
        <v>46</v>
      </c>
      <c r="C51" s="5" t="s">
        <v>1</v>
      </c>
      <c r="D51" s="6">
        <v>100</v>
      </c>
      <c r="E51" s="19">
        <f t="shared" si="3"/>
        <v>180</v>
      </c>
      <c r="F51" s="60">
        <f t="shared" si="1"/>
        <v>18000</v>
      </c>
      <c r="G51" s="18"/>
      <c r="H51" s="35">
        <v>150</v>
      </c>
      <c r="I51" s="21">
        <v>1.2</v>
      </c>
      <c r="J51" s="64">
        <f t="shared" si="2"/>
        <v>180</v>
      </c>
    </row>
    <row r="52" spans="1:10" ht="17.100000000000001" customHeight="1" x14ac:dyDescent="0.25">
      <c r="A52" s="5" t="s">
        <v>103</v>
      </c>
      <c r="B52" s="32" t="s">
        <v>47</v>
      </c>
      <c r="C52" s="5" t="s">
        <v>1</v>
      </c>
      <c r="D52" s="6">
        <v>150</v>
      </c>
      <c r="E52" s="19">
        <f t="shared" si="3"/>
        <v>120</v>
      </c>
      <c r="F52" s="60">
        <f t="shared" si="1"/>
        <v>18000</v>
      </c>
      <c r="G52" s="18"/>
      <c r="H52" s="35">
        <v>100</v>
      </c>
      <c r="I52" s="21">
        <v>1.2</v>
      </c>
      <c r="J52" s="64">
        <f t="shared" si="2"/>
        <v>120</v>
      </c>
    </row>
    <row r="53" spans="1:10" ht="17.100000000000001" customHeight="1" x14ac:dyDescent="0.25">
      <c r="A53" s="5" t="s">
        <v>104</v>
      </c>
      <c r="B53" s="32" t="s">
        <v>48</v>
      </c>
      <c r="C53" s="5" t="s">
        <v>1</v>
      </c>
      <c r="D53" s="6">
        <v>300</v>
      </c>
      <c r="E53" s="19">
        <f t="shared" si="3"/>
        <v>60</v>
      </c>
      <c r="F53" s="60">
        <f t="shared" si="1"/>
        <v>18000</v>
      </c>
      <c r="G53" s="18"/>
      <c r="H53" s="35">
        <v>50</v>
      </c>
      <c r="I53" s="21">
        <v>1.2</v>
      </c>
      <c r="J53" s="64">
        <f t="shared" si="2"/>
        <v>60</v>
      </c>
    </row>
    <row r="54" spans="1:10" ht="17.100000000000001" customHeight="1" x14ac:dyDescent="0.25">
      <c r="A54" s="5" t="s">
        <v>105</v>
      </c>
      <c r="B54" s="32" t="s">
        <v>49</v>
      </c>
      <c r="C54" s="5" t="s">
        <v>1</v>
      </c>
      <c r="D54" s="6">
        <v>2</v>
      </c>
      <c r="E54" s="19">
        <f t="shared" si="3"/>
        <v>3078</v>
      </c>
      <c r="F54" s="60">
        <f t="shared" si="1"/>
        <v>6156</v>
      </c>
      <c r="G54" s="18"/>
      <c r="H54" s="35">
        <v>2565</v>
      </c>
      <c r="I54" s="21">
        <v>1.2</v>
      </c>
      <c r="J54" s="64">
        <f t="shared" si="2"/>
        <v>3078</v>
      </c>
    </row>
    <row r="55" spans="1:10" ht="17.100000000000001" customHeight="1" x14ac:dyDescent="0.25">
      <c r="A55" s="5"/>
      <c r="B55" s="32"/>
      <c r="C55" s="5"/>
      <c r="D55" s="6"/>
      <c r="E55" s="19"/>
      <c r="F55" s="60"/>
      <c r="G55" s="18"/>
      <c r="H55" s="35"/>
      <c r="I55" s="21"/>
      <c r="J55" s="64"/>
    </row>
    <row r="56" spans="1:10" ht="17.100000000000001" customHeight="1" x14ac:dyDescent="0.25">
      <c r="A56" s="5" t="s">
        <v>106</v>
      </c>
      <c r="B56" s="53" t="s">
        <v>122</v>
      </c>
      <c r="C56" s="5"/>
      <c r="D56" s="6"/>
      <c r="E56" s="19"/>
      <c r="F56" s="60"/>
      <c r="G56" s="18"/>
      <c r="H56" s="35"/>
      <c r="I56" s="21"/>
      <c r="J56" s="64"/>
    </row>
    <row r="57" spans="1:10" ht="17.100000000000001" customHeight="1" x14ac:dyDescent="0.25">
      <c r="A57" s="5">
        <v>1</v>
      </c>
      <c r="B57" s="32" t="s">
        <v>57</v>
      </c>
      <c r="C57" s="5" t="s">
        <v>11</v>
      </c>
      <c r="D57" s="6">
        <v>600</v>
      </c>
      <c r="E57" s="19">
        <v>1100</v>
      </c>
      <c r="F57" s="60">
        <f t="shared" si="1"/>
        <v>660000</v>
      </c>
      <c r="G57" s="18"/>
      <c r="H57" s="35">
        <v>900</v>
      </c>
      <c r="I57" s="21">
        <v>1.2</v>
      </c>
      <c r="J57" s="64">
        <f t="shared" si="2"/>
        <v>1080</v>
      </c>
    </row>
    <row r="58" spans="1:10" ht="17.100000000000001" customHeight="1" x14ac:dyDescent="0.25">
      <c r="A58" s="5">
        <v>2</v>
      </c>
      <c r="B58" s="32" t="s">
        <v>59</v>
      </c>
      <c r="C58" s="5" t="s">
        <v>21</v>
      </c>
      <c r="D58" s="6">
        <v>6</v>
      </c>
      <c r="E58" s="19">
        <f>J58</f>
        <v>11400</v>
      </c>
      <c r="F58" s="60">
        <f t="shared" si="1"/>
        <v>68400</v>
      </c>
      <c r="G58" s="18"/>
      <c r="H58" s="35">
        <v>9500</v>
      </c>
      <c r="I58" s="21">
        <v>1.2</v>
      </c>
      <c r="J58" s="64">
        <f t="shared" si="2"/>
        <v>11400</v>
      </c>
    </row>
    <row r="59" spans="1:10" ht="17.100000000000001" customHeight="1" x14ac:dyDescent="0.25">
      <c r="A59" s="5">
        <v>3</v>
      </c>
      <c r="B59" s="32" t="s">
        <v>60</v>
      </c>
      <c r="C59" s="5" t="s">
        <v>21</v>
      </c>
      <c r="D59" s="6">
        <v>30</v>
      </c>
      <c r="E59" s="19">
        <f>J59</f>
        <v>3712.7999999999997</v>
      </c>
      <c r="F59" s="60">
        <f t="shared" si="1"/>
        <v>111383.99999999999</v>
      </c>
      <c r="G59" s="18"/>
      <c r="H59" s="35">
        <v>3094</v>
      </c>
      <c r="I59" s="21">
        <v>1.2</v>
      </c>
      <c r="J59" s="64">
        <f t="shared" si="2"/>
        <v>3712.7999999999997</v>
      </c>
    </row>
    <row r="60" spans="1:10" ht="17.100000000000001" customHeight="1" x14ac:dyDescent="0.25">
      <c r="A60" s="5">
        <v>4</v>
      </c>
      <c r="B60" s="32" t="s">
        <v>61</v>
      </c>
      <c r="C60" s="5" t="s">
        <v>1</v>
      </c>
      <c r="D60" s="6">
        <v>6</v>
      </c>
      <c r="E60" s="19">
        <f>J60</f>
        <v>15000</v>
      </c>
      <c r="F60" s="60">
        <f t="shared" si="1"/>
        <v>90000</v>
      </c>
      <c r="G60" s="18"/>
      <c r="H60" s="35">
        <v>12500</v>
      </c>
      <c r="I60" s="21">
        <v>1.2</v>
      </c>
      <c r="J60" s="64">
        <f t="shared" si="2"/>
        <v>15000</v>
      </c>
    </row>
    <row r="61" spans="1:10" ht="17.100000000000001" customHeight="1" x14ac:dyDescent="0.25">
      <c r="A61" s="5"/>
      <c r="B61" s="32"/>
      <c r="C61" s="5"/>
      <c r="D61" s="6"/>
      <c r="E61" s="19"/>
      <c r="F61" s="60"/>
      <c r="G61" s="18"/>
      <c r="H61" s="35"/>
      <c r="I61" s="21"/>
      <c r="J61" s="64"/>
    </row>
    <row r="62" spans="1:10" ht="17.100000000000001" customHeight="1" x14ac:dyDescent="0.25">
      <c r="A62" s="5" t="s">
        <v>107</v>
      </c>
      <c r="B62" s="53" t="s">
        <v>121</v>
      </c>
      <c r="C62" s="5"/>
      <c r="D62" s="6"/>
      <c r="E62" s="19"/>
      <c r="F62" s="60"/>
      <c r="G62" s="18"/>
      <c r="H62" s="35"/>
      <c r="I62" s="21">
        <v>1.2</v>
      </c>
      <c r="J62" s="64"/>
    </row>
    <row r="63" spans="1:10" ht="17.100000000000001" customHeight="1" x14ac:dyDescent="0.25">
      <c r="A63" s="5">
        <v>1</v>
      </c>
      <c r="B63" s="32" t="s">
        <v>68</v>
      </c>
      <c r="C63" s="5" t="s">
        <v>1</v>
      </c>
      <c r="D63" s="6">
        <v>15</v>
      </c>
      <c r="E63" s="19">
        <f>J63</f>
        <v>30360</v>
      </c>
      <c r="F63" s="60">
        <f t="shared" si="1"/>
        <v>455400</v>
      </c>
      <c r="G63" s="18"/>
      <c r="H63" s="35">
        <v>25300</v>
      </c>
      <c r="I63" s="21">
        <v>1.2</v>
      </c>
      <c r="J63" s="64">
        <f t="shared" si="2"/>
        <v>30360</v>
      </c>
    </row>
    <row r="64" spans="1:10" ht="17.100000000000001" customHeight="1" x14ac:dyDescent="0.25">
      <c r="A64" s="5">
        <v>2</v>
      </c>
      <c r="B64" s="32" t="s">
        <v>66</v>
      </c>
      <c r="C64" s="5" t="s">
        <v>1</v>
      </c>
      <c r="D64" s="6">
        <v>8</v>
      </c>
      <c r="E64" s="19">
        <v>5000</v>
      </c>
      <c r="F64" s="60">
        <f t="shared" si="1"/>
        <v>40000</v>
      </c>
      <c r="G64" s="18"/>
      <c r="H64" s="35">
        <v>2813</v>
      </c>
      <c r="I64" s="21">
        <v>1.2</v>
      </c>
      <c r="J64" s="64">
        <f t="shared" si="2"/>
        <v>3375.6</v>
      </c>
    </row>
    <row r="65" spans="1:10" ht="17.100000000000001" customHeight="1" x14ac:dyDescent="0.25">
      <c r="A65" s="5"/>
      <c r="B65" s="32" t="s">
        <v>67</v>
      </c>
      <c r="C65" s="5" t="s">
        <v>1</v>
      </c>
      <c r="D65" s="6">
        <v>1</v>
      </c>
      <c r="E65" s="19">
        <v>5000</v>
      </c>
      <c r="F65" s="60">
        <f t="shared" si="1"/>
        <v>5000</v>
      </c>
      <c r="G65" s="18"/>
      <c r="H65" s="35">
        <v>2813</v>
      </c>
      <c r="I65" s="21">
        <v>1.2</v>
      </c>
      <c r="J65" s="64">
        <f t="shared" si="2"/>
        <v>3375.6</v>
      </c>
    </row>
    <row r="66" spans="1:10" ht="17.100000000000001" customHeight="1" x14ac:dyDescent="0.25">
      <c r="A66" s="5"/>
      <c r="B66" s="32" t="s">
        <v>69</v>
      </c>
      <c r="C66" s="5" t="s">
        <v>1</v>
      </c>
      <c r="D66" s="6">
        <v>4</v>
      </c>
      <c r="E66" s="19">
        <f>J66</f>
        <v>3669.6</v>
      </c>
      <c r="F66" s="60">
        <f t="shared" si="1"/>
        <v>14678.4</v>
      </c>
      <c r="G66" s="18"/>
      <c r="H66" s="35">
        <v>3058</v>
      </c>
      <c r="I66" s="21">
        <v>1.2</v>
      </c>
      <c r="J66" s="64">
        <f t="shared" si="2"/>
        <v>3669.6</v>
      </c>
    </row>
    <row r="67" spans="1:10" ht="17.100000000000001" customHeight="1" x14ac:dyDescent="0.25">
      <c r="A67" s="5"/>
      <c r="B67" s="32" t="s">
        <v>70</v>
      </c>
      <c r="C67" s="5" t="s">
        <v>1</v>
      </c>
      <c r="D67" s="6">
        <v>1</v>
      </c>
      <c r="E67" s="19">
        <f>J67</f>
        <v>7623.5999999999995</v>
      </c>
      <c r="F67" s="60">
        <f t="shared" si="1"/>
        <v>7623.5999999999995</v>
      </c>
      <c r="G67" s="18"/>
      <c r="H67" s="35">
        <v>6353</v>
      </c>
      <c r="I67" s="21">
        <v>1.2</v>
      </c>
      <c r="J67" s="64">
        <f t="shared" si="2"/>
        <v>7623.5999999999995</v>
      </c>
    </row>
    <row r="68" spans="1:10" ht="15.75" customHeight="1" x14ac:dyDescent="0.25">
      <c r="A68" s="5"/>
      <c r="B68" s="32" t="s">
        <v>72</v>
      </c>
      <c r="C68" s="5" t="s">
        <v>1</v>
      </c>
      <c r="D68" s="6">
        <v>1</v>
      </c>
      <c r="E68" s="19">
        <f>J68</f>
        <v>7549.2</v>
      </c>
      <c r="F68" s="60">
        <f t="shared" si="1"/>
        <v>7549.2</v>
      </c>
      <c r="G68" s="18"/>
      <c r="H68" s="35">
        <v>6291</v>
      </c>
      <c r="I68" s="21">
        <v>1.2</v>
      </c>
      <c r="J68" s="64">
        <f t="shared" si="2"/>
        <v>7549.2</v>
      </c>
    </row>
    <row r="69" spans="1:10" ht="17.100000000000001" customHeight="1" x14ac:dyDescent="0.25">
      <c r="A69" s="5"/>
      <c r="B69" s="32" t="s">
        <v>71</v>
      </c>
      <c r="C69" s="5" t="s">
        <v>1</v>
      </c>
      <c r="D69" s="6">
        <v>2</v>
      </c>
      <c r="E69" s="19">
        <f>J69</f>
        <v>10395.6</v>
      </c>
      <c r="F69" s="60">
        <f t="shared" si="1"/>
        <v>20791.2</v>
      </c>
      <c r="G69" s="18"/>
      <c r="H69" s="35">
        <v>8663</v>
      </c>
      <c r="I69" s="21">
        <v>1.2</v>
      </c>
      <c r="J69" s="64">
        <f t="shared" si="2"/>
        <v>10395.6</v>
      </c>
    </row>
    <row r="70" spans="1:10" ht="17.100000000000001" customHeight="1" x14ac:dyDescent="0.25">
      <c r="A70" s="5"/>
      <c r="B70" s="32"/>
      <c r="C70" s="5"/>
      <c r="D70" s="6"/>
      <c r="E70" s="19"/>
      <c r="F70" s="60"/>
      <c r="G70" s="18"/>
      <c r="H70" s="35"/>
      <c r="I70" s="21"/>
      <c r="J70" s="64"/>
    </row>
    <row r="71" spans="1:10" ht="17.100000000000001" customHeight="1" x14ac:dyDescent="0.25">
      <c r="A71" s="5"/>
      <c r="B71" s="53" t="s">
        <v>120</v>
      </c>
      <c r="C71" s="5"/>
      <c r="D71" s="6"/>
      <c r="E71" s="19"/>
      <c r="F71" s="60"/>
      <c r="G71" s="18"/>
      <c r="H71" s="35"/>
      <c r="I71" s="21"/>
      <c r="J71" s="64"/>
    </row>
    <row r="72" spans="1:10" ht="17.100000000000001" customHeight="1" x14ac:dyDescent="0.25">
      <c r="A72" s="5"/>
      <c r="B72" s="32" t="s">
        <v>19</v>
      </c>
      <c r="C72" s="5" t="s">
        <v>1</v>
      </c>
      <c r="D72" s="6">
        <v>150</v>
      </c>
      <c r="E72" s="19">
        <f t="shared" ref="E72:E77" si="4">J72</f>
        <v>30</v>
      </c>
      <c r="F72" s="60">
        <f t="shared" si="1"/>
        <v>4500</v>
      </c>
      <c r="G72" s="18"/>
      <c r="H72" s="35">
        <v>25</v>
      </c>
      <c r="I72" s="21">
        <v>1.2</v>
      </c>
      <c r="J72" s="64">
        <f t="shared" si="2"/>
        <v>30</v>
      </c>
    </row>
    <row r="73" spans="1:10" ht="17.100000000000001" customHeight="1" x14ac:dyDescent="0.25">
      <c r="A73" s="5"/>
      <c r="B73" s="32" t="s">
        <v>20</v>
      </c>
      <c r="C73" s="5" t="s">
        <v>1</v>
      </c>
      <c r="D73" s="6">
        <v>150</v>
      </c>
      <c r="E73" s="19">
        <f t="shared" si="4"/>
        <v>60</v>
      </c>
      <c r="F73" s="60">
        <f t="shared" si="1"/>
        <v>9000</v>
      </c>
      <c r="G73" s="18"/>
      <c r="H73" s="35">
        <v>50</v>
      </c>
      <c r="I73" s="21">
        <v>1.2</v>
      </c>
      <c r="J73" s="64">
        <f t="shared" si="2"/>
        <v>60</v>
      </c>
    </row>
    <row r="74" spans="1:10" ht="17.100000000000001" customHeight="1" x14ac:dyDescent="0.25">
      <c r="A74" s="5"/>
      <c r="B74" s="32" t="s">
        <v>35</v>
      </c>
      <c r="C74" s="5" t="s">
        <v>1</v>
      </c>
      <c r="D74" s="6">
        <v>1</v>
      </c>
      <c r="E74" s="19">
        <f t="shared" si="4"/>
        <v>21303.599999999999</v>
      </c>
      <c r="F74" s="60">
        <f t="shared" si="1"/>
        <v>21303.599999999999</v>
      </c>
      <c r="G74" s="18"/>
      <c r="H74" s="35">
        <v>17753</v>
      </c>
      <c r="I74" s="21">
        <v>1.2</v>
      </c>
      <c r="J74" s="64">
        <f t="shared" si="2"/>
        <v>21303.599999999999</v>
      </c>
    </row>
    <row r="75" spans="1:10" ht="17.100000000000001" customHeight="1" x14ac:dyDescent="0.25">
      <c r="A75" s="5"/>
      <c r="B75" s="32" t="s">
        <v>36</v>
      </c>
      <c r="C75" s="5" t="s">
        <v>1</v>
      </c>
      <c r="D75" s="6">
        <v>2</v>
      </c>
      <c r="E75" s="19">
        <f t="shared" si="4"/>
        <v>4725.5999999999995</v>
      </c>
      <c r="F75" s="60">
        <f t="shared" si="1"/>
        <v>9451.1999999999989</v>
      </c>
      <c r="G75" s="18"/>
      <c r="H75" s="35">
        <v>3938</v>
      </c>
      <c r="I75" s="21">
        <v>1.2</v>
      </c>
      <c r="J75" s="64">
        <f t="shared" si="2"/>
        <v>4725.5999999999995</v>
      </c>
    </row>
    <row r="76" spans="1:10" ht="17.100000000000001" customHeight="1" x14ac:dyDescent="0.25">
      <c r="A76" s="5"/>
      <c r="B76" s="32" t="s">
        <v>37</v>
      </c>
      <c r="C76" s="5" t="s">
        <v>1</v>
      </c>
      <c r="D76" s="6">
        <v>3</v>
      </c>
      <c r="E76" s="19">
        <f t="shared" si="4"/>
        <v>2059.1999999999998</v>
      </c>
      <c r="F76" s="60">
        <f t="shared" si="1"/>
        <v>6177.5999999999995</v>
      </c>
      <c r="G76" s="18"/>
      <c r="H76" s="35">
        <v>1716</v>
      </c>
      <c r="I76" s="21">
        <v>1.2</v>
      </c>
      <c r="J76" s="64">
        <f t="shared" si="2"/>
        <v>2059.1999999999998</v>
      </c>
    </row>
    <row r="77" spans="1:10" ht="17.100000000000001" customHeight="1" x14ac:dyDescent="0.25">
      <c r="A77" s="5"/>
      <c r="B77" s="32" t="s">
        <v>38</v>
      </c>
      <c r="C77" s="5" t="s">
        <v>1</v>
      </c>
      <c r="D77" s="6">
        <v>4</v>
      </c>
      <c r="E77" s="19">
        <f t="shared" si="4"/>
        <v>1263.5999999999999</v>
      </c>
      <c r="F77" s="60">
        <f t="shared" si="1"/>
        <v>5054.3999999999996</v>
      </c>
      <c r="G77" s="18"/>
      <c r="H77" s="35">
        <v>1053</v>
      </c>
      <c r="I77" s="21">
        <v>1.2</v>
      </c>
      <c r="J77" s="64">
        <f t="shared" si="2"/>
        <v>1263.5999999999999</v>
      </c>
    </row>
    <row r="78" spans="1:10" ht="17.100000000000001" customHeight="1" x14ac:dyDescent="0.25">
      <c r="A78" s="5"/>
      <c r="B78" s="32"/>
      <c r="C78" s="5"/>
      <c r="D78" s="6"/>
      <c r="E78" s="19"/>
      <c r="F78" s="60"/>
      <c r="G78" s="18"/>
      <c r="H78" s="35"/>
      <c r="I78" s="21"/>
      <c r="J78" s="64"/>
    </row>
    <row r="79" spans="1:10" ht="17.100000000000001" customHeight="1" x14ac:dyDescent="0.25">
      <c r="A79" s="5"/>
      <c r="B79" s="32"/>
      <c r="C79" s="5"/>
      <c r="D79" s="6"/>
      <c r="E79" s="19"/>
      <c r="F79" s="60"/>
      <c r="G79" s="18"/>
      <c r="H79" s="35"/>
      <c r="I79" s="21"/>
      <c r="J79" s="64"/>
    </row>
    <row r="80" spans="1:10" ht="17.100000000000001" customHeight="1" x14ac:dyDescent="0.25">
      <c r="A80" s="5"/>
      <c r="B80" s="53" t="s">
        <v>118</v>
      </c>
      <c r="C80" s="5" t="s">
        <v>110</v>
      </c>
      <c r="D80" s="6">
        <v>1</v>
      </c>
      <c r="E80" s="19">
        <f>J80</f>
        <v>624840</v>
      </c>
      <c r="F80" s="60">
        <f>+E80*D80</f>
        <v>624840</v>
      </c>
      <c r="G80" s="18"/>
      <c r="H80" s="35">
        <v>520700</v>
      </c>
      <c r="I80" s="21">
        <v>1.2</v>
      </c>
      <c r="J80" s="64">
        <f t="shared" si="2"/>
        <v>624840</v>
      </c>
    </row>
    <row r="81" spans="1:9" ht="17.100000000000001" customHeight="1" x14ac:dyDescent="0.25">
      <c r="A81" s="5"/>
      <c r="B81" s="32"/>
      <c r="C81" s="5"/>
      <c r="D81" s="6"/>
      <c r="E81" s="19"/>
      <c r="F81" s="60"/>
      <c r="G81" s="18"/>
      <c r="H81" s="35"/>
      <c r="I81" s="21"/>
    </row>
    <row r="82" spans="1:9" ht="17.100000000000001" customHeight="1" x14ac:dyDescent="0.25">
      <c r="A82" s="5"/>
      <c r="B82" s="32"/>
      <c r="C82" s="5"/>
      <c r="D82" s="6"/>
      <c r="E82" s="19"/>
      <c r="F82" s="60"/>
      <c r="G82" s="18"/>
      <c r="H82" s="35"/>
      <c r="I82" s="21"/>
    </row>
    <row r="83" spans="1:9" ht="17.100000000000001" customHeight="1" x14ac:dyDescent="0.25">
      <c r="A83" s="5"/>
      <c r="B83" s="53" t="s">
        <v>114</v>
      </c>
      <c r="C83" s="5"/>
      <c r="D83" s="6"/>
      <c r="E83" s="19"/>
      <c r="F83" s="60"/>
      <c r="G83" s="18"/>
      <c r="H83" s="35"/>
      <c r="I83" s="21"/>
    </row>
    <row r="84" spans="1:9" ht="17.100000000000001" customHeight="1" x14ac:dyDescent="0.25">
      <c r="A84" s="11"/>
      <c r="B84" s="31" t="s">
        <v>117</v>
      </c>
      <c r="C84" s="8" t="s">
        <v>14</v>
      </c>
      <c r="D84" s="9"/>
      <c r="E84" s="20"/>
      <c r="F84" s="20"/>
      <c r="G84" s="18"/>
      <c r="I84" s="37"/>
    </row>
    <row r="85" spans="1:9" s="30" customFormat="1" ht="17.100000000000001" customHeight="1" x14ac:dyDescent="0.25">
      <c r="A85" s="25"/>
      <c r="B85" s="39" t="s">
        <v>115</v>
      </c>
      <c r="C85" s="26"/>
      <c r="D85" s="27"/>
      <c r="E85" s="28"/>
      <c r="F85" s="28"/>
      <c r="G85" s="29"/>
      <c r="H85" s="36"/>
      <c r="I85" s="38"/>
    </row>
    <row r="86" spans="1:9" s="30" customFormat="1" ht="17.100000000000001" customHeight="1" x14ac:dyDescent="0.25">
      <c r="A86" s="25"/>
      <c r="B86" s="44" t="s">
        <v>116</v>
      </c>
      <c r="C86" s="26"/>
      <c r="D86" s="27"/>
      <c r="E86" s="28"/>
      <c r="F86" s="28"/>
      <c r="G86" s="29"/>
      <c r="H86" s="36"/>
      <c r="I86" s="38"/>
    </row>
    <row r="87" spans="1:9" s="30" customFormat="1" ht="17.100000000000001" customHeight="1" x14ac:dyDescent="0.25">
      <c r="A87" s="25"/>
      <c r="B87" s="55"/>
      <c r="C87" s="26"/>
      <c r="D87" s="27"/>
      <c r="E87" s="28"/>
      <c r="F87" s="28"/>
      <c r="G87" s="29"/>
      <c r="H87" s="36"/>
      <c r="I87" s="38"/>
    </row>
    <row r="88" spans="1:9" s="16" customFormat="1" ht="17.100000000000001" customHeight="1" x14ac:dyDescent="0.25">
      <c r="A88" s="75" t="s">
        <v>12</v>
      </c>
      <c r="B88" s="75"/>
      <c r="C88" s="75"/>
      <c r="D88" s="75"/>
      <c r="E88" s="75"/>
      <c r="F88" s="61">
        <f>SUM(F18:F87)</f>
        <v>4534180.8000000007</v>
      </c>
      <c r="G88" s="18"/>
      <c r="H88" s="35">
        <f>+F88*30%</f>
        <v>1360254.2400000002</v>
      </c>
      <c r="I88" s="21"/>
    </row>
    <row r="89" spans="1:9" s="16" customFormat="1" ht="17.100000000000001" customHeight="1" x14ac:dyDescent="0.25">
      <c r="A89" s="75" t="s">
        <v>5</v>
      </c>
      <c r="B89" s="75"/>
      <c r="C89" s="75"/>
      <c r="D89" s="75"/>
      <c r="E89" s="75"/>
      <c r="F89" s="62">
        <f>+F88*0.18</f>
        <v>816152.54400000011</v>
      </c>
      <c r="G89" s="18"/>
      <c r="H89" s="35"/>
      <c r="I89" s="21"/>
    </row>
    <row r="90" spans="1:9" s="16" customFormat="1" ht="17.100000000000001" customHeight="1" x14ac:dyDescent="0.25">
      <c r="A90" s="75" t="s">
        <v>6</v>
      </c>
      <c r="B90" s="75"/>
      <c r="C90" s="75"/>
      <c r="D90" s="75"/>
      <c r="E90" s="75"/>
      <c r="F90" s="61">
        <f>SUM(F88:F89)</f>
        <v>5350333.3440000005</v>
      </c>
      <c r="G90" s="18"/>
      <c r="H90" s="35"/>
      <c r="I90" s="21"/>
    </row>
    <row r="91" spans="1:9" s="16" customFormat="1" ht="17.100000000000001" customHeight="1" x14ac:dyDescent="0.25">
      <c r="E91" s="18"/>
      <c r="F91" s="58"/>
      <c r="G91" s="18"/>
      <c r="H91" s="35"/>
      <c r="I91" s="21"/>
    </row>
    <row r="92" spans="1:9" s="16" customFormat="1" ht="17.100000000000001" customHeight="1" x14ac:dyDescent="0.25">
      <c r="A92" s="23" t="s">
        <v>9</v>
      </c>
      <c r="E92" s="18"/>
      <c r="F92" s="58"/>
      <c r="G92" s="18"/>
      <c r="H92" s="35"/>
      <c r="I92" s="21"/>
    </row>
    <row r="93" spans="1:9" s="16" customFormat="1" ht="17.100000000000001" customHeight="1" x14ac:dyDescent="0.25">
      <c r="A93" s="43"/>
      <c r="E93" s="18"/>
      <c r="F93" s="58"/>
      <c r="G93" s="18"/>
      <c r="H93" s="35"/>
      <c r="I93" s="21"/>
    </row>
    <row r="94" spans="1:9" s="16" customFormat="1" ht="17.100000000000001" customHeight="1" x14ac:dyDescent="0.25">
      <c r="E94" s="18"/>
      <c r="F94" s="58"/>
      <c r="G94" s="18"/>
      <c r="H94" s="35"/>
      <c r="I94" s="21"/>
    </row>
    <row r="95" spans="1:9" s="16" customFormat="1" ht="17.100000000000001" customHeight="1" x14ac:dyDescent="0.25">
      <c r="A95" s="24" t="s">
        <v>7</v>
      </c>
      <c r="E95" s="18"/>
      <c r="F95" s="58"/>
      <c r="G95" s="18"/>
      <c r="H95" s="35"/>
      <c r="I95" s="21"/>
    </row>
    <row r="96" spans="1:9" s="16" customFormat="1" ht="17.100000000000001" customHeight="1" x14ac:dyDescent="0.25">
      <c r="E96" s="18"/>
      <c r="F96" s="58"/>
      <c r="G96" s="18"/>
      <c r="H96" s="35"/>
      <c r="I96" s="21"/>
    </row>
    <row r="97" spans="5:9" s="16" customFormat="1" ht="17.100000000000001" customHeight="1" x14ac:dyDescent="0.25">
      <c r="E97" s="18"/>
      <c r="F97" s="58"/>
      <c r="G97" s="18"/>
      <c r="H97" s="35"/>
      <c r="I97" s="21"/>
    </row>
  </sheetData>
  <mergeCells count="5">
    <mergeCell ref="C13:D13"/>
    <mergeCell ref="E13:F13"/>
    <mergeCell ref="A88:E88"/>
    <mergeCell ref="A89:E89"/>
    <mergeCell ref="A90:E9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33F72-64C8-4B50-87AD-C5945E5DB0AD}">
  <dimension ref="A1:J99"/>
  <sheetViews>
    <sheetView topLeftCell="A64" zoomScaleNormal="100" workbookViewId="0">
      <selection activeCell="M86" sqref="M86"/>
    </sheetView>
  </sheetViews>
  <sheetFormatPr baseColWidth="10" defaultColWidth="9.140625" defaultRowHeight="17.100000000000001" customHeight="1" x14ac:dyDescent="0.25"/>
  <cols>
    <col min="1" max="1" width="8.5703125" style="10" customWidth="1"/>
    <col min="2" max="2" width="63.7109375" style="3" customWidth="1"/>
    <col min="3" max="3" width="6.42578125" style="3" customWidth="1"/>
    <col min="4" max="4" width="6.42578125" style="13" customWidth="1"/>
    <col min="5" max="5" width="13.42578125" style="13" customWidth="1"/>
    <col min="6" max="6" width="14.7109375" style="63" customWidth="1"/>
    <col min="7" max="7" width="8.7109375" style="13" customWidth="1"/>
    <col min="8" max="8" width="13.28515625" style="34" customWidth="1"/>
    <col min="9" max="9" width="9" style="33" customWidth="1"/>
    <col min="10" max="10" width="12.42578125" style="3" customWidth="1"/>
    <col min="11" max="256" width="9.140625" style="3"/>
    <col min="257" max="257" width="8.42578125" style="3" customWidth="1"/>
    <col min="258" max="258" width="54.7109375" style="3" customWidth="1"/>
    <col min="259" max="259" width="7.85546875" style="3" customWidth="1"/>
    <col min="260" max="260" width="10" style="3" customWidth="1"/>
    <col min="261" max="261" width="20.5703125" style="3" customWidth="1"/>
    <col min="262" max="262" width="15.7109375" style="3" bestFit="1" customWidth="1"/>
    <col min="263" max="263" width="14.5703125" style="3" bestFit="1" customWidth="1"/>
    <col min="264" max="512" width="9.140625" style="3"/>
    <col min="513" max="513" width="8.42578125" style="3" customWidth="1"/>
    <col min="514" max="514" width="54.7109375" style="3" customWidth="1"/>
    <col min="515" max="515" width="7.85546875" style="3" customWidth="1"/>
    <col min="516" max="516" width="10" style="3" customWidth="1"/>
    <col min="517" max="517" width="20.5703125" style="3" customWidth="1"/>
    <col min="518" max="518" width="15.7109375" style="3" bestFit="1" customWidth="1"/>
    <col min="519" max="519" width="14.5703125" style="3" bestFit="1" customWidth="1"/>
    <col min="520" max="768" width="9.140625" style="3"/>
    <col min="769" max="769" width="8.42578125" style="3" customWidth="1"/>
    <col min="770" max="770" width="54.7109375" style="3" customWidth="1"/>
    <col min="771" max="771" width="7.85546875" style="3" customWidth="1"/>
    <col min="772" max="772" width="10" style="3" customWidth="1"/>
    <col min="773" max="773" width="20.5703125" style="3" customWidth="1"/>
    <col min="774" max="774" width="15.7109375" style="3" bestFit="1" customWidth="1"/>
    <col min="775" max="775" width="14.5703125" style="3" bestFit="1" customWidth="1"/>
    <col min="776" max="1024" width="9.140625" style="3"/>
    <col min="1025" max="1025" width="8.42578125" style="3" customWidth="1"/>
    <col min="1026" max="1026" width="54.7109375" style="3" customWidth="1"/>
    <col min="1027" max="1027" width="7.85546875" style="3" customWidth="1"/>
    <col min="1028" max="1028" width="10" style="3" customWidth="1"/>
    <col min="1029" max="1029" width="20.5703125" style="3" customWidth="1"/>
    <col min="1030" max="1030" width="15.7109375" style="3" bestFit="1" customWidth="1"/>
    <col min="1031" max="1031" width="14.5703125" style="3" bestFit="1" customWidth="1"/>
    <col min="1032" max="1280" width="9.140625" style="3"/>
    <col min="1281" max="1281" width="8.42578125" style="3" customWidth="1"/>
    <col min="1282" max="1282" width="54.7109375" style="3" customWidth="1"/>
    <col min="1283" max="1283" width="7.85546875" style="3" customWidth="1"/>
    <col min="1284" max="1284" width="10" style="3" customWidth="1"/>
    <col min="1285" max="1285" width="20.5703125" style="3" customWidth="1"/>
    <col min="1286" max="1286" width="15.7109375" style="3" bestFit="1" customWidth="1"/>
    <col min="1287" max="1287" width="14.5703125" style="3" bestFit="1" customWidth="1"/>
    <col min="1288" max="1536" width="9.140625" style="3"/>
    <col min="1537" max="1537" width="8.42578125" style="3" customWidth="1"/>
    <col min="1538" max="1538" width="54.7109375" style="3" customWidth="1"/>
    <col min="1539" max="1539" width="7.85546875" style="3" customWidth="1"/>
    <col min="1540" max="1540" width="10" style="3" customWidth="1"/>
    <col min="1541" max="1541" width="20.5703125" style="3" customWidth="1"/>
    <col min="1542" max="1542" width="15.7109375" style="3" bestFit="1" customWidth="1"/>
    <col min="1543" max="1543" width="14.5703125" style="3" bestFit="1" customWidth="1"/>
    <col min="1544" max="1792" width="9.140625" style="3"/>
    <col min="1793" max="1793" width="8.42578125" style="3" customWidth="1"/>
    <col min="1794" max="1794" width="54.7109375" style="3" customWidth="1"/>
    <col min="1795" max="1795" width="7.85546875" style="3" customWidth="1"/>
    <col min="1796" max="1796" width="10" style="3" customWidth="1"/>
    <col min="1797" max="1797" width="20.5703125" style="3" customWidth="1"/>
    <col min="1798" max="1798" width="15.7109375" style="3" bestFit="1" customWidth="1"/>
    <col min="1799" max="1799" width="14.5703125" style="3" bestFit="1" customWidth="1"/>
    <col min="1800" max="2048" width="9.140625" style="3"/>
    <col min="2049" max="2049" width="8.42578125" style="3" customWidth="1"/>
    <col min="2050" max="2050" width="54.7109375" style="3" customWidth="1"/>
    <col min="2051" max="2051" width="7.85546875" style="3" customWidth="1"/>
    <col min="2052" max="2052" width="10" style="3" customWidth="1"/>
    <col min="2053" max="2053" width="20.5703125" style="3" customWidth="1"/>
    <col min="2054" max="2054" width="15.7109375" style="3" bestFit="1" customWidth="1"/>
    <col min="2055" max="2055" width="14.5703125" style="3" bestFit="1" customWidth="1"/>
    <col min="2056" max="2304" width="9.140625" style="3"/>
    <col min="2305" max="2305" width="8.42578125" style="3" customWidth="1"/>
    <col min="2306" max="2306" width="54.7109375" style="3" customWidth="1"/>
    <col min="2307" max="2307" width="7.85546875" style="3" customWidth="1"/>
    <col min="2308" max="2308" width="10" style="3" customWidth="1"/>
    <col min="2309" max="2309" width="20.5703125" style="3" customWidth="1"/>
    <col min="2310" max="2310" width="15.7109375" style="3" bestFit="1" customWidth="1"/>
    <col min="2311" max="2311" width="14.5703125" style="3" bestFit="1" customWidth="1"/>
    <col min="2312" max="2560" width="9.140625" style="3"/>
    <col min="2561" max="2561" width="8.42578125" style="3" customWidth="1"/>
    <col min="2562" max="2562" width="54.7109375" style="3" customWidth="1"/>
    <col min="2563" max="2563" width="7.85546875" style="3" customWidth="1"/>
    <col min="2564" max="2564" width="10" style="3" customWidth="1"/>
    <col min="2565" max="2565" width="20.5703125" style="3" customWidth="1"/>
    <col min="2566" max="2566" width="15.7109375" style="3" bestFit="1" customWidth="1"/>
    <col min="2567" max="2567" width="14.5703125" style="3" bestFit="1" customWidth="1"/>
    <col min="2568" max="2816" width="9.140625" style="3"/>
    <col min="2817" max="2817" width="8.42578125" style="3" customWidth="1"/>
    <col min="2818" max="2818" width="54.7109375" style="3" customWidth="1"/>
    <col min="2819" max="2819" width="7.85546875" style="3" customWidth="1"/>
    <col min="2820" max="2820" width="10" style="3" customWidth="1"/>
    <col min="2821" max="2821" width="20.5703125" style="3" customWidth="1"/>
    <col min="2822" max="2822" width="15.7109375" style="3" bestFit="1" customWidth="1"/>
    <col min="2823" max="2823" width="14.5703125" style="3" bestFit="1" customWidth="1"/>
    <col min="2824" max="3072" width="9.140625" style="3"/>
    <col min="3073" max="3073" width="8.42578125" style="3" customWidth="1"/>
    <col min="3074" max="3074" width="54.7109375" style="3" customWidth="1"/>
    <col min="3075" max="3075" width="7.85546875" style="3" customWidth="1"/>
    <col min="3076" max="3076" width="10" style="3" customWidth="1"/>
    <col min="3077" max="3077" width="20.5703125" style="3" customWidth="1"/>
    <col min="3078" max="3078" width="15.7109375" style="3" bestFit="1" customWidth="1"/>
    <col min="3079" max="3079" width="14.5703125" style="3" bestFit="1" customWidth="1"/>
    <col min="3080" max="3328" width="9.140625" style="3"/>
    <col min="3329" max="3329" width="8.42578125" style="3" customWidth="1"/>
    <col min="3330" max="3330" width="54.7109375" style="3" customWidth="1"/>
    <col min="3331" max="3331" width="7.85546875" style="3" customWidth="1"/>
    <col min="3332" max="3332" width="10" style="3" customWidth="1"/>
    <col min="3333" max="3333" width="20.5703125" style="3" customWidth="1"/>
    <col min="3334" max="3334" width="15.7109375" style="3" bestFit="1" customWidth="1"/>
    <col min="3335" max="3335" width="14.5703125" style="3" bestFit="1" customWidth="1"/>
    <col min="3336" max="3584" width="9.140625" style="3"/>
    <col min="3585" max="3585" width="8.42578125" style="3" customWidth="1"/>
    <col min="3586" max="3586" width="54.7109375" style="3" customWidth="1"/>
    <col min="3587" max="3587" width="7.85546875" style="3" customWidth="1"/>
    <col min="3588" max="3588" width="10" style="3" customWidth="1"/>
    <col min="3589" max="3589" width="20.5703125" style="3" customWidth="1"/>
    <col min="3590" max="3590" width="15.7109375" style="3" bestFit="1" customWidth="1"/>
    <col min="3591" max="3591" width="14.5703125" style="3" bestFit="1" customWidth="1"/>
    <col min="3592" max="3840" width="9.140625" style="3"/>
    <col min="3841" max="3841" width="8.42578125" style="3" customWidth="1"/>
    <col min="3842" max="3842" width="54.7109375" style="3" customWidth="1"/>
    <col min="3843" max="3843" width="7.85546875" style="3" customWidth="1"/>
    <col min="3844" max="3844" width="10" style="3" customWidth="1"/>
    <col min="3845" max="3845" width="20.5703125" style="3" customWidth="1"/>
    <col min="3846" max="3846" width="15.7109375" style="3" bestFit="1" customWidth="1"/>
    <col min="3847" max="3847" width="14.5703125" style="3" bestFit="1" customWidth="1"/>
    <col min="3848" max="4096" width="9.140625" style="3"/>
    <col min="4097" max="4097" width="8.42578125" style="3" customWidth="1"/>
    <col min="4098" max="4098" width="54.7109375" style="3" customWidth="1"/>
    <col min="4099" max="4099" width="7.85546875" style="3" customWidth="1"/>
    <col min="4100" max="4100" width="10" style="3" customWidth="1"/>
    <col min="4101" max="4101" width="20.5703125" style="3" customWidth="1"/>
    <col min="4102" max="4102" width="15.7109375" style="3" bestFit="1" customWidth="1"/>
    <col min="4103" max="4103" width="14.5703125" style="3" bestFit="1" customWidth="1"/>
    <col min="4104" max="4352" width="9.140625" style="3"/>
    <col min="4353" max="4353" width="8.42578125" style="3" customWidth="1"/>
    <col min="4354" max="4354" width="54.7109375" style="3" customWidth="1"/>
    <col min="4355" max="4355" width="7.85546875" style="3" customWidth="1"/>
    <col min="4356" max="4356" width="10" style="3" customWidth="1"/>
    <col min="4357" max="4357" width="20.5703125" style="3" customWidth="1"/>
    <col min="4358" max="4358" width="15.7109375" style="3" bestFit="1" customWidth="1"/>
    <col min="4359" max="4359" width="14.5703125" style="3" bestFit="1" customWidth="1"/>
    <col min="4360" max="4608" width="9.140625" style="3"/>
    <col min="4609" max="4609" width="8.42578125" style="3" customWidth="1"/>
    <col min="4610" max="4610" width="54.7109375" style="3" customWidth="1"/>
    <col min="4611" max="4611" width="7.85546875" style="3" customWidth="1"/>
    <col min="4612" max="4612" width="10" style="3" customWidth="1"/>
    <col min="4613" max="4613" width="20.5703125" style="3" customWidth="1"/>
    <col min="4614" max="4614" width="15.7109375" style="3" bestFit="1" customWidth="1"/>
    <col min="4615" max="4615" width="14.5703125" style="3" bestFit="1" customWidth="1"/>
    <col min="4616" max="4864" width="9.140625" style="3"/>
    <col min="4865" max="4865" width="8.42578125" style="3" customWidth="1"/>
    <col min="4866" max="4866" width="54.7109375" style="3" customWidth="1"/>
    <col min="4867" max="4867" width="7.85546875" style="3" customWidth="1"/>
    <col min="4868" max="4868" width="10" style="3" customWidth="1"/>
    <col min="4869" max="4869" width="20.5703125" style="3" customWidth="1"/>
    <col min="4870" max="4870" width="15.7109375" style="3" bestFit="1" customWidth="1"/>
    <col min="4871" max="4871" width="14.5703125" style="3" bestFit="1" customWidth="1"/>
    <col min="4872" max="5120" width="9.140625" style="3"/>
    <col min="5121" max="5121" width="8.42578125" style="3" customWidth="1"/>
    <col min="5122" max="5122" width="54.7109375" style="3" customWidth="1"/>
    <col min="5123" max="5123" width="7.85546875" style="3" customWidth="1"/>
    <col min="5124" max="5124" width="10" style="3" customWidth="1"/>
    <col min="5125" max="5125" width="20.5703125" style="3" customWidth="1"/>
    <col min="5126" max="5126" width="15.7109375" style="3" bestFit="1" customWidth="1"/>
    <col min="5127" max="5127" width="14.5703125" style="3" bestFit="1" customWidth="1"/>
    <col min="5128" max="5376" width="9.140625" style="3"/>
    <col min="5377" max="5377" width="8.42578125" style="3" customWidth="1"/>
    <col min="5378" max="5378" width="54.7109375" style="3" customWidth="1"/>
    <col min="5379" max="5379" width="7.85546875" style="3" customWidth="1"/>
    <col min="5380" max="5380" width="10" style="3" customWidth="1"/>
    <col min="5381" max="5381" width="20.5703125" style="3" customWidth="1"/>
    <col min="5382" max="5382" width="15.7109375" style="3" bestFit="1" customWidth="1"/>
    <col min="5383" max="5383" width="14.5703125" style="3" bestFit="1" customWidth="1"/>
    <col min="5384" max="5632" width="9.140625" style="3"/>
    <col min="5633" max="5633" width="8.42578125" style="3" customWidth="1"/>
    <col min="5634" max="5634" width="54.7109375" style="3" customWidth="1"/>
    <col min="5635" max="5635" width="7.85546875" style="3" customWidth="1"/>
    <col min="5636" max="5636" width="10" style="3" customWidth="1"/>
    <col min="5637" max="5637" width="20.5703125" style="3" customWidth="1"/>
    <col min="5638" max="5638" width="15.7109375" style="3" bestFit="1" customWidth="1"/>
    <col min="5639" max="5639" width="14.5703125" style="3" bestFit="1" customWidth="1"/>
    <col min="5640" max="5888" width="9.140625" style="3"/>
    <col min="5889" max="5889" width="8.42578125" style="3" customWidth="1"/>
    <col min="5890" max="5890" width="54.7109375" style="3" customWidth="1"/>
    <col min="5891" max="5891" width="7.85546875" style="3" customWidth="1"/>
    <col min="5892" max="5892" width="10" style="3" customWidth="1"/>
    <col min="5893" max="5893" width="20.5703125" style="3" customWidth="1"/>
    <col min="5894" max="5894" width="15.7109375" style="3" bestFit="1" customWidth="1"/>
    <col min="5895" max="5895" width="14.5703125" style="3" bestFit="1" customWidth="1"/>
    <col min="5896" max="6144" width="9.140625" style="3"/>
    <col min="6145" max="6145" width="8.42578125" style="3" customWidth="1"/>
    <col min="6146" max="6146" width="54.7109375" style="3" customWidth="1"/>
    <col min="6147" max="6147" width="7.85546875" style="3" customWidth="1"/>
    <col min="6148" max="6148" width="10" style="3" customWidth="1"/>
    <col min="6149" max="6149" width="20.5703125" style="3" customWidth="1"/>
    <col min="6150" max="6150" width="15.7109375" style="3" bestFit="1" customWidth="1"/>
    <col min="6151" max="6151" width="14.5703125" style="3" bestFit="1" customWidth="1"/>
    <col min="6152" max="6400" width="9.140625" style="3"/>
    <col min="6401" max="6401" width="8.42578125" style="3" customWidth="1"/>
    <col min="6402" max="6402" width="54.7109375" style="3" customWidth="1"/>
    <col min="6403" max="6403" width="7.85546875" style="3" customWidth="1"/>
    <col min="6404" max="6404" width="10" style="3" customWidth="1"/>
    <col min="6405" max="6405" width="20.5703125" style="3" customWidth="1"/>
    <col min="6406" max="6406" width="15.7109375" style="3" bestFit="1" customWidth="1"/>
    <col min="6407" max="6407" width="14.5703125" style="3" bestFit="1" customWidth="1"/>
    <col min="6408" max="6656" width="9.140625" style="3"/>
    <col min="6657" max="6657" width="8.42578125" style="3" customWidth="1"/>
    <col min="6658" max="6658" width="54.7109375" style="3" customWidth="1"/>
    <col min="6659" max="6659" width="7.85546875" style="3" customWidth="1"/>
    <col min="6660" max="6660" width="10" style="3" customWidth="1"/>
    <col min="6661" max="6661" width="20.5703125" style="3" customWidth="1"/>
    <col min="6662" max="6662" width="15.7109375" style="3" bestFit="1" customWidth="1"/>
    <col min="6663" max="6663" width="14.5703125" style="3" bestFit="1" customWidth="1"/>
    <col min="6664" max="6912" width="9.140625" style="3"/>
    <col min="6913" max="6913" width="8.42578125" style="3" customWidth="1"/>
    <col min="6914" max="6914" width="54.7109375" style="3" customWidth="1"/>
    <col min="6915" max="6915" width="7.85546875" style="3" customWidth="1"/>
    <col min="6916" max="6916" width="10" style="3" customWidth="1"/>
    <col min="6917" max="6917" width="20.5703125" style="3" customWidth="1"/>
    <col min="6918" max="6918" width="15.7109375" style="3" bestFit="1" customWidth="1"/>
    <col min="6919" max="6919" width="14.5703125" style="3" bestFit="1" customWidth="1"/>
    <col min="6920" max="7168" width="9.140625" style="3"/>
    <col min="7169" max="7169" width="8.42578125" style="3" customWidth="1"/>
    <col min="7170" max="7170" width="54.7109375" style="3" customWidth="1"/>
    <col min="7171" max="7171" width="7.85546875" style="3" customWidth="1"/>
    <col min="7172" max="7172" width="10" style="3" customWidth="1"/>
    <col min="7173" max="7173" width="20.5703125" style="3" customWidth="1"/>
    <col min="7174" max="7174" width="15.7109375" style="3" bestFit="1" customWidth="1"/>
    <col min="7175" max="7175" width="14.5703125" style="3" bestFit="1" customWidth="1"/>
    <col min="7176" max="7424" width="9.140625" style="3"/>
    <col min="7425" max="7425" width="8.42578125" style="3" customWidth="1"/>
    <col min="7426" max="7426" width="54.7109375" style="3" customWidth="1"/>
    <col min="7427" max="7427" width="7.85546875" style="3" customWidth="1"/>
    <col min="7428" max="7428" width="10" style="3" customWidth="1"/>
    <col min="7429" max="7429" width="20.5703125" style="3" customWidth="1"/>
    <col min="7430" max="7430" width="15.7109375" style="3" bestFit="1" customWidth="1"/>
    <col min="7431" max="7431" width="14.5703125" style="3" bestFit="1" customWidth="1"/>
    <col min="7432" max="7680" width="9.140625" style="3"/>
    <col min="7681" max="7681" width="8.42578125" style="3" customWidth="1"/>
    <col min="7682" max="7682" width="54.7109375" style="3" customWidth="1"/>
    <col min="7683" max="7683" width="7.85546875" style="3" customWidth="1"/>
    <col min="7684" max="7684" width="10" style="3" customWidth="1"/>
    <col min="7685" max="7685" width="20.5703125" style="3" customWidth="1"/>
    <col min="7686" max="7686" width="15.7109375" style="3" bestFit="1" customWidth="1"/>
    <col min="7687" max="7687" width="14.5703125" style="3" bestFit="1" customWidth="1"/>
    <col min="7688" max="7936" width="9.140625" style="3"/>
    <col min="7937" max="7937" width="8.42578125" style="3" customWidth="1"/>
    <col min="7938" max="7938" width="54.7109375" style="3" customWidth="1"/>
    <col min="7939" max="7939" width="7.85546875" style="3" customWidth="1"/>
    <col min="7940" max="7940" width="10" style="3" customWidth="1"/>
    <col min="7941" max="7941" width="20.5703125" style="3" customWidth="1"/>
    <col min="7942" max="7942" width="15.7109375" style="3" bestFit="1" customWidth="1"/>
    <col min="7943" max="7943" width="14.5703125" style="3" bestFit="1" customWidth="1"/>
    <col min="7944" max="8192" width="9.140625" style="3"/>
    <col min="8193" max="8193" width="8.42578125" style="3" customWidth="1"/>
    <col min="8194" max="8194" width="54.7109375" style="3" customWidth="1"/>
    <col min="8195" max="8195" width="7.85546875" style="3" customWidth="1"/>
    <col min="8196" max="8196" width="10" style="3" customWidth="1"/>
    <col min="8197" max="8197" width="20.5703125" style="3" customWidth="1"/>
    <col min="8198" max="8198" width="15.7109375" style="3" bestFit="1" customWidth="1"/>
    <col min="8199" max="8199" width="14.5703125" style="3" bestFit="1" customWidth="1"/>
    <col min="8200" max="8448" width="9.140625" style="3"/>
    <col min="8449" max="8449" width="8.42578125" style="3" customWidth="1"/>
    <col min="8450" max="8450" width="54.7109375" style="3" customWidth="1"/>
    <col min="8451" max="8451" width="7.85546875" style="3" customWidth="1"/>
    <col min="8452" max="8452" width="10" style="3" customWidth="1"/>
    <col min="8453" max="8453" width="20.5703125" style="3" customWidth="1"/>
    <col min="8454" max="8454" width="15.7109375" style="3" bestFit="1" customWidth="1"/>
    <col min="8455" max="8455" width="14.5703125" style="3" bestFit="1" customWidth="1"/>
    <col min="8456" max="8704" width="9.140625" style="3"/>
    <col min="8705" max="8705" width="8.42578125" style="3" customWidth="1"/>
    <col min="8706" max="8706" width="54.7109375" style="3" customWidth="1"/>
    <col min="8707" max="8707" width="7.85546875" style="3" customWidth="1"/>
    <col min="8708" max="8708" width="10" style="3" customWidth="1"/>
    <col min="8709" max="8709" width="20.5703125" style="3" customWidth="1"/>
    <col min="8710" max="8710" width="15.7109375" style="3" bestFit="1" customWidth="1"/>
    <col min="8711" max="8711" width="14.5703125" style="3" bestFit="1" customWidth="1"/>
    <col min="8712" max="8960" width="9.140625" style="3"/>
    <col min="8961" max="8961" width="8.42578125" style="3" customWidth="1"/>
    <col min="8962" max="8962" width="54.7109375" style="3" customWidth="1"/>
    <col min="8963" max="8963" width="7.85546875" style="3" customWidth="1"/>
    <col min="8964" max="8964" width="10" style="3" customWidth="1"/>
    <col min="8965" max="8965" width="20.5703125" style="3" customWidth="1"/>
    <col min="8966" max="8966" width="15.7109375" style="3" bestFit="1" customWidth="1"/>
    <col min="8967" max="8967" width="14.5703125" style="3" bestFit="1" customWidth="1"/>
    <col min="8968" max="9216" width="9.140625" style="3"/>
    <col min="9217" max="9217" width="8.42578125" style="3" customWidth="1"/>
    <col min="9218" max="9218" width="54.7109375" style="3" customWidth="1"/>
    <col min="9219" max="9219" width="7.85546875" style="3" customWidth="1"/>
    <col min="9220" max="9220" width="10" style="3" customWidth="1"/>
    <col min="9221" max="9221" width="20.5703125" style="3" customWidth="1"/>
    <col min="9222" max="9222" width="15.7109375" style="3" bestFit="1" customWidth="1"/>
    <col min="9223" max="9223" width="14.5703125" style="3" bestFit="1" customWidth="1"/>
    <col min="9224" max="9472" width="9.140625" style="3"/>
    <col min="9473" max="9473" width="8.42578125" style="3" customWidth="1"/>
    <col min="9474" max="9474" width="54.7109375" style="3" customWidth="1"/>
    <col min="9475" max="9475" width="7.85546875" style="3" customWidth="1"/>
    <col min="9476" max="9476" width="10" style="3" customWidth="1"/>
    <col min="9477" max="9477" width="20.5703125" style="3" customWidth="1"/>
    <col min="9478" max="9478" width="15.7109375" style="3" bestFit="1" customWidth="1"/>
    <col min="9479" max="9479" width="14.5703125" style="3" bestFit="1" customWidth="1"/>
    <col min="9480" max="9728" width="9.140625" style="3"/>
    <col min="9729" max="9729" width="8.42578125" style="3" customWidth="1"/>
    <col min="9730" max="9730" width="54.7109375" style="3" customWidth="1"/>
    <col min="9731" max="9731" width="7.85546875" style="3" customWidth="1"/>
    <col min="9732" max="9732" width="10" style="3" customWidth="1"/>
    <col min="9733" max="9733" width="20.5703125" style="3" customWidth="1"/>
    <col min="9734" max="9734" width="15.7109375" style="3" bestFit="1" customWidth="1"/>
    <col min="9735" max="9735" width="14.5703125" style="3" bestFit="1" customWidth="1"/>
    <col min="9736" max="9984" width="9.140625" style="3"/>
    <col min="9985" max="9985" width="8.42578125" style="3" customWidth="1"/>
    <col min="9986" max="9986" width="54.7109375" style="3" customWidth="1"/>
    <col min="9987" max="9987" width="7.85546875" style="3" customWidth="1"/>
    <col min="9988" max="9988" width="10" style="3" customWidth="1"/>
    <col min="9989" max="9989" width="20.5703125" style="3" customWidth="1"/>
    <col min="9990" max="9990" width="15.7109375" style="3" bestFit="1" customWidth="1"/>
    <col min="9991" max="9991" width="14.5703125" style="3" bestFit="1" customWidth="1"/>
    <col min="9992" max="10240" width="9.140625" style="3"/>
    <col min="10241" max="10241" width="8.42578125" style="3" customWidth="1"/>
    <col min="10242" max="10242" width="54.7109375" style="3" customWidth="1"/>
    <col min="10243" max="10243" width="7.85546875" style="3" customWidth="1"/>
    <col min="10244" max="10244" width="10" style="3" customWidth="1"/>
    <col min="10245" max="10245" width="20.5703125" style="3" customWidth="1"/>
    <col min="10246" max="10246" width="15.7109375" style="3" bestFit="1" customWidth="1"/>
    <col min="10247" max="10247" width="14.5703125" style="3" bestFit="1" customWidth="1"/>
    <col min="10248" max="10496" width="9.140625" style="3"/>
    <col min="10497" max="10497" width="8.42578125" style="3" customWidth="1"/>
    <col min="10498" max="10498" width="54.7109375" style="3" customWidth="1"/>
    <col min="10499" max="10499" width="7.85546875" style="3" customWidth="1"/>
    <col min="10500" max="10500" width="10" style="3" customWidth="1"/>
    <col min="10501" max="10501" width="20.5703125" style="3" customWidth="1"/>
    <col min="10502" max="10502" width="15.7109375" style="3" bestFit="1" customWidth="1"/>
    <col min="10503" max="10503" width="14.5703125" style="3" bestFit="1" customWidth="1"/>
    <col min="10504" max="10752" width="9.140625" style="3"/>
    <col min="10753" max="10753" width="8.42578125" style="3" customWidth="1"/>
    <col min="10754" max="10754" width="54.7109375" style="3" customWidth="1"/>
    <col min="10755" max="10755" width="7.85546875" style="3" customWidth="1"/>
    <col min="10756" max="10756" width="10" style="3" customWidth="1"/>
    <col min="10757" max="10757" width="20.5703125" style="3" customWidth="1"/>
    <col min="10758" max="10758" width="15.7109375" style="3" bestFit="1" customWidth="1"/>
    <col min="10759" max="10759" width="14.5703125" style="3" bestFit="1" customWidth="1"/>
    <col min="10760" max="11008" width="9.140625" style="3"/>
    <col min="11009" max="11009" width="8.42578125" style="3" customWidth="1"/>
    <col min="11010" max="11010" width="54.7109375" style="3" customWidth="1"/>
    <col min="11011" max="11011" width="7.85546875" style="3" customWidth="1"/>
    <col min="11012" max="11012" width="10" style="3" customWidth="1"/>
    <col min="11013" max="11013" width="20.5703125" style="3" customWidth="1"/>
    <col min="11014" max="11014" width="15.7109375" style="3" bestFit="1" customWidth="1"/>
    <col min="11015" max="11015" width="14.5703125" style="3" bestFit="1" customWidth="1"/>
    <col min="11016" max="11264" width="9.140625" style="3"/>
    <col min="11265" max="11265" width="8.42578125" style="3" customWidth="1"/>
    <col min="11266" max="11266" width="54.7109375" style="3" customWidth="1"/>
    <col min="11267" max="11267" width="7.85546875" style="3" customWidth="1"/>
    <col min="11268" max="11268" width="10" style="3" customWidth="1"/>
    <col min="11269" max="11269" width="20.5703125" style="3" customWidth="1"/>
    <col min="11270" max="11270" width="15.7109375" style="3" bestFit="1" customWidth="1"/>
    <col min="11271" max="11271" width="14.5703125" style="3" bestFit="1" customWidth="1"/>
    <col min="11272" max="11520" width="9.140625" style="3"/>
    <col min="11521" max="11521" width="8.42578125" style="3" customWidth="1"/>
    <col min="11522" max="11522" width="54.7109375" style="3" customWidth="1"/>
    <col min="11523" max="11523" width="7.85546875" style="3" customWidth="1"/>
    <col min="11524" max="11524" width="10" style="3" customWidth="1"/>
    <col min="11525" max="11525" width="20.5703125" style="3" customWidth="1"/>
    <col min="11526" max="11526" width="15.7109375" style="3" bestFit="1" customWidth="1"/>
    <col min="11527" max="11527" width="14.5703125" style="3" bestFit="1" customWidth="1"/>
    <col min="11528" max="11776" width="9.140625" style="3"/>
    <col min="11777" max="11777" width="8.42578125" style="3" customWidth="1"/>
    <col min="11778" max="11778" width="54.7109375" style="3" customWidth="1"/>
    <col min="11779" max="11779" width="7.85546875" style="3" customWidth="1"/>
    <col min="11780" max="11780" width="10" style="3" customWidth="1"/>
    <col min="11781" max="11781" width="20.5703125" style="3" customWidth="1"/>
    <col min="11782" max="11782" width="15.7109375" style="3" bestFit="1" customWidth="1"/>
    <col min="11783" max="11783" width="14.5703125" style="3" bestFit="1" customWidth="1"/>
    <col min="11784" max="12032" width="9.140625" style="3"/>
    <col min="12033" max="12033" width="8.42578125" style="3" customWidth="1"/>
    <col min="12034" max="12034" width="54.7109375" style="3" customWidth="1"/>
    <col min="12035" max="12035" width="7.85546875" style="3" customWidth="1"/>
    <col min="12036" max="12036" width="10" style="3" customWidth="1"/>
    <col min="12037" max="12037" width="20.5703125" style="3" customWidth="1"/>
    <col min="12038" max="12038" width="15.7109375" style="3" bestFit="1" customWidth="1"/>
    <col min="12039" max="12039" width="14.5703125" style="3" bestFit="1" customWidth="1"/>
    <col min="12040" max="12288" width="9.140625" style="3"/>
    <col min="12289" max="12289" width="8.42578125" style="3" customWidth="1"/>
    <col min="12290" max="12290" width="54.7109375" style="3" customWidth="1"/>
    <col min="12291" max="12291" width="7.85546875" style="3" customWidth="1"/>
    <col min="12292" max="12292" width="10" style="3" customWidth="1"/>
    <col min="12293" max="12293" width="20.5703125" style="3" customWidth="1"/>
    <col min="12294" max="12294" width="15.7109375" style="3" bestFit="1" customWidth="1"/>
    <col min="12295" max="12295" width="14.5703125" style="3" bestFit="1" customWidth="1"/>
    <col min="12296" max="12544" width="9.140625" style="3"/>
    <col min="12545" max="12545" width="8.42578125" style="3" customWidth="1"/>
    <col min="12546" max="12546" width="54.7109375" style="3" customWidth="1"/>
    <col min="12547" max="12547" width="7.85546875" style="3" customWidth="1"/>
    <col min="12548" max="12548" width="10" style="3" customWidth="1"/>
    <col min="12549" max="12549" width="20.5703125" style="3" customWidth="1"/>
    <col min="12550" max="12550" width="15.7109375" style="3" bestFit="1" customWidth="1"/>
    <col min="12551" max="12551" width="14.5703125" style="3" bestFit="1" customWidth="1"/>
    <col min="12552" max="12800" width="9.140625" style="3"/>
    <col min="12801" max="12801" width="8.42578125" style="3" customWidth="1"/>
    <col min="12802" max="12802" width="54.7109375" style="3" customWidth="1"/>
    <col min="12803" max="12803" width="7.85546875" style="3" customWidth="1"/>
    <col min="12804" max="12804" width="10" style="3" customWidth="1"/>
    <col min="12805" max="12805" width="20.5703125" style="3" customWidth="1"/>
    <col min="12806" max="12806" width="15.7109375" style="3" bestFit="1" customWidth="1"/>
    <col min="12807" max="12807" width="14.5703125" style="3" bestFit="1" customWidth="1"/>
    <col min="12808" max="13056" width="9.140625" style="3"/>
    <col min="13057" max="13057" width="8.42578125" style="3" customWidth="1"/>
    <col min="13058" max="13058" width="54.7109375" style="3" customWidth="1"/>
    <col min="13059" max="13059" width="7.85546875" style="3" customWidth="1"/>
    <col min="13060" max="13060" width="10" style="3" customWidth="1"/>
    <col min="13061" max="13061" width="20.5703125" style="3" customWidth="1"/>
    <col min="13062" max="13062" width="15.7109375" style="3" bestFit="1" customWidth="1"/>
    <col min="13063" max="13063" width="14.5703125" style="3" bestFit="1" customWidth="1"/>
    <col min="13064" max="13312" width="9.140625" style="3"/>
    <col min="13313" max="13313" width="8.42578125" style="3" customWidth="1"/>
    <col min="13314" max="13314" width="54.7109375" style="3" customWidth="1"/>
    <col min="13315" max="13315" width="7.85546875" style="3" customWidth="1"/>
    <col min="13316" max="13316" width="10" style="3" customWidth="1"/>
    <col min="13317" max="13317" width="20.5703125" style="3" customWidth="1"/>
    <col min="13318" max="13318" width="15.7109375" style="3" bestFit="1" customWidth="1"/>
    <col min="13319" max="13319" width="14.5703125" style="3" bestFit="1" customWidth="1"/>
    <col min="13320" max="13568" width="9.140625" style="3"/>
    <col min="13569" max="13569" width="8.42578125" style="3" customWidth="1"/>
    <col min="13570" max="13570" width="54.7109375" style="3" customWidth="1"/>
    <col min="13571" max="13571" width="7.85546875" style="3" customWidth="1"/>
    <col min="13572" max="13572" width="10" style="3" customWidth="1"/>
    <col min="13573" max="13573" width="20.5703125" style="3" customWidth="1"/>
    <col min="13574" max="13574" width="15.7109375" style="3" bestFit="1" customWidth="1"/>
    <col min="13575" max="13575" width="14.5703125" style="3" bestFit="1" customWidth="1"/>
    <col min="13576" max="13824" width="9.140625" style="3"/>
    <col min="13825" max="13825" width="8.42578125" style="3" customWidth="1"/>
    <col min="13826" max="13826" width="54.7109375" style="3" customWidth="1"/>
    <col min="13827" max="13827" width="7.85546875" style="3" customWidth="1"/>
    <col min="13828" max="13828" width="10" style="3" customWidth="1"/>
    <col min="13829" max="13829" width="20.5703125" style="3" customWidth="1"/>
    <col min="13830" max="13830" width="15.7109375" style="3" bestFit="1" customWidth="1"/>
    <col min="13831" max="13831" width="14.5703125" style="3" bestFit="1" customWidth="1"/>
    <col min="13832" max="14080" width="9.140625" style="3"/>
    <col min="14081" max="14081" width="8.42578125" style="3" customWidth="1"/>
    <col min="14082" max="14082" width="54.7109375" style="3" customWidth="1"/>
    <col min="14083" max="14083" width="7.85546875" style="3" customWidth="1"/>
    <col min="14084" max="14084" width="10" style="3" customWidth="1"/>
    <col min="14085" max="14085" width="20.5703125" style="3" customWidth="1"/>
    <col min="14086" max="14086" width="15.7109375" style="3" bestFit="1" customWidth="1"/>
    <col min="14087" max="14087" width="14.5703125" style="3" bestFit="1" customWidth="1"/>
    <col min="14088" max="14336" width="9.140625" style="3"/>
    <col min="14337" max="14337" width="8.42578125" style="3" customWidth="1"/>
    <col min="14338" max="14338" width="54.7109375" style="3" customWidth="1"/>
    <col min="14339" max="14339" width="7.85546875" style="3" customWidth="1"/>
    <col min="14340" max="14340" width="10" style="3" customWidth="1"/>
    <col min="14341" max="14341" width="20.5703125" style="3" customWidth="1"/>
    <col min="14342" max="14342" width="15.7109375" style="3" bestFit="1" customWidth="1"/>
    <col min="14343" max="14343" width="14.5703125" style="3" bestFit="1" customWidth="1"/>
    <col min="14344" max="14592" width="9.140625" style="3"/>
    <col min="14593" max="14593" width="8.42578125" style="3" customWidth="1"/>
    <col min="14594" max="14594" width="54.7109375" style="3" customWidth="1"/>
    <col min="14595" max="14595" width="7.85546875" style="3" customWidth="1"/>
    <col min="14596" max="14596" width="10" style="3" customWidth="1"/>
    <col min="14597" max="14597" width="20.5703125" style="3" customWidth="1"/>
    <col min="14598" max="14598" width="15.7109375" style="3" bestFit="1" customWidth="1"/>
    <col min="14599" max="14599" width="14.5703125" style="3" bestFit="1" customWidth="1"/>
    <col min="14600" max="14848" width="9.140625" style="3"/>
    <col min="14849" max="14849" width="8.42578125" style="3" customWidth="1"/>
    <col min="14850" max="14850" width="54.7109375" style="3" customWidth="1"/>
    <col min="14851" max="14851" width="7.85546875" style="3" customWidth="1"/>
    <col min="14852" max="14852" width="10" style="3" customWidth="1"/>
    <col min="14853" max="14853" width="20.5703125" style="3" customWidth="1"/>
    <col min="14854" max="14854" width="15.7109375" style="3" bestFit="1" customWidth="1"/>
    <col min="14855" max="14855" width="14.5703125" style="3" bestFit="1" customWidth="1"/>
    <col min="14856" max="15104" width="9.140625" style="3"/>
    <col min="15105" max="15105" width="8.42578125" style="3" customWidth="1"/>
    <col min="15106" max="15106" width="54.7109375" style="3" customWidth="1"/>
    <col min="15107" max="15107" width="7.85546875" style="3" customWidth="1"/>
    <col min="15108" max="15108" width="10" style="3" customWidth="1"/>
    <col min="15109" max="15109" width="20.5703125" style="3" customWidth="1"/>
    <col min="15110" max="15110" width="15.7109375" style="3" bestFit="1" customWidth="1"/>
    <col min="15111" max="15111" width="14.5703125" style="3" bestFit="1" customWidth="1"/>
    <col min="15112" max="15360" width="9.140625" style="3"/>
    <col min="15361" max="15361" width="8.42578125" style="3" customWidth="1"/>
    <col min="15362" max="15362" width="54.7109375" style="3" customWidth="1"/>
    <col min="15363" max="15363" width="7.85546875" style="3" customWidth="1"/>
    <col min="15364" max="15364" width="10" style="3" customWidth="1"/>
    <col min="15365" max="15365" width="20.5703125" style="3" customWidth="1"/>
    <col min="15366" max="15366" width="15.7109375" style="3" bestFit="1" customWidth="1"/>
    <col min="15367" max="15367" width="14.5703125" style="3" bestFit="1" customWidth="1"/>
    <col min="15368" max="15616" width="9.140625" style="3"/>
    <col min="15617" max="15617" width="8.42578125" style="3" customWidth="1"/>
    <col min="15618" max="15618" width="54.7109375" style="3" customWidth="1"/>
    <col min="15619" max="15619" width="7.85546875" style="3" customWidth="1"/>
    <col min="15620" max="15620" width="10" style="3" customWidth="1"/>
    <col min="15621" max="15621" width="20.5703125" style="3" customWidth="1"/>
    <col min="15622" max="15622" width="15.7109375" style="3" bestFit="1" customWidth="1"/>
    <col min="15623" max="15623" width="14.5703125" style="3" bestFit="1" customWidth="1"/>
    <col min="15624" max="15872" width="9.140625" style="3"/>
    <col min="15873" max="15873" width="8.42578125" style="3" customWidth="1"/>
    <col min="15874" max="15874" width="54.7109375" style="3" customWidth="1"/>
    <col min="15875" max="15875" width="7.85546875" style="3" customWidth="1"/>
    <col min="15876" max="15876" width="10" style="3" customWidth="1"/>
    <col min="15877" max="15877" width="20.5703125" style="3" customWidth="1"/>
    <col min="15878" max="15878" width="15.7109375" style="3" bestFit="1" customWidth="1"/>
    <col min="15879" max="15879" width="14.5703125" style="3" bestFit="1" customWidth="1"/>
    <col min="15880" max="16128" width="9.140625" style="3"/>
    <col min="16129" max="16129" width="8.42578125" style="3" customWidth="1"/>
    <col min="16130" max="16130" width="54.7109375" style="3" customWidth="1"/>
    <col min="16131" max="16131" width="7.85546875" style="3" customWidth="1"/>
    <col min="16132" max="16132" width="10" style="3" customWidth="1"/>
    <col min="16133" max="16133" width="20.5703125" style="3" customWidth="1"/>
    <col min="16134" max="16134" width="15.7109375" style="3" bestFit="1" customWidth="1"/>
    <col min="16135" max="16135" width="14.5703125" style="3" bestFit="1" customWidth="1"/>
    <col min="16136" max="16384" width="9.140625" style="3"/>
  </cols>
  <sheetData>
    <row r="1" spans="1:9" ht="17.100000000000001" customHeight="1" x14ac:dyDescent="0.25">
      <c r="A1" s="1"/>
      <c r="B1" s="1"/>
      <c r="C1" s="1"/>
      <c r="D1" s="2"/>
      <c r="E1" s="2"/>
      <c r="F1" s="2"/>
    </row>
    <row r="2" spans="1:9" ht="17.100000000000001" customHeight="1" x14ac:dyDescent="0.25">
      <c r="A2" s="1"/>
      <c r="B2" s="1"/>
      <c r="C2" s="1"/>
      <c r="D2" s="2"/>
      <c r="E2" s="2"/>
      <c r="F2" s="2"/>
    </row>
    <row r="3" spans="1:9" ht="17.100000000000001" customHeight="1" x14ac:dyDescent="0.25">
      <c r="A3" s="1"/>
      <c r="B3" s="1"/>
      <c r="C3" s="1"/>
      <c r="D3" s="2"/>
      <c r="E3" s="2"/>
      <c r="F3" s="2"/>
    </row>
    <row r="4" spans="1:9" ht="17.100000000000001" customHeight="1" x14ac:dyDescent="0.25">
      <c r="A4" s="1"/>
      <c r="B4" s="1"/>
      <c r="C4" s="1"/>
      <c r="D4" s="2"/>
      <c r="E4" s="2"/>
      <c r="F4" s="2"/>
    </row>
    <row r="5" spans="1:9" ht="17.100000000000001" customHeight="1" x14ac:dyDescent="0.25">
      <c r="A5" s="4"/>
      <c r="B5" s="1"/>
      <c r="C5" s="1"/>
      <c r="D5" s="2"/>
      <c r="E5" s="2"/>
      <c r="F5" s="2"/>
    </row>
    <row r="6" spans="1:9" ht="17.100000000000001" customHeight="1" x14ac:dyDescent="0.25">
      <c r="A6" s="4" t="s">
        <v>132</v>
      </c>
      <c r="B6" s="1"/>
      <c r="C6" s="1"/>
      <c r="D6" s="2"/>
      <c r="E6" s="2"/>
      <c r="F6" s="2"/>
    </row>
    <row r="7" spans="1:9" ht="17.100000000000001" customHeight="1" x14ac:dyDescent="0.25">
      <c r="B7" s="1"/>
      <c r="C7" s="1"/>
      <c r="D7" s="2"/>
      <c r="E7" s="2"/>
      <c r="F7" s="2"/>
    </row>
    <row r="8" spans="1:9" ht="17.100000000000001" customHeight="1" x14ac:dyDescent="0.25">
      <c r="A8" s="4"/>
      <c r="B8" s="1"/>
      <c r="C8" s="1"/>
      <c r="D8" s="2"/>
      <c r="E8" s="2"/>
      <c r="F8" s="2"/>
    </row>
    <row r="9" spans="1:9" s="16" customFormat="1" ht="17.100000000000001" customHeight="1" x14ac:dyDescent="0.25">
      <c r="B9" s="14"/>
      <c r="C9" s="15"/>
      <c r="D9" s="15"/>
      <c r="E9" s="2"/>
      <c r="F9" s="57"/>
      <c r="G9" s="18"/>
      <c r="H9" s="35"/>
      <c r="I9" s="21"/>
    </row>
    <row r="10" spans="1:9" s="51" customFormat="1" ht="17.100000000000001" customHeight="1" x14ac:dyDescent="0.25">
      <c r="A10" s="45" t="s">
        <v>113</v>
      </c>
      <c r="B10" s="45"/>
      <c r="C10" s="46"/>
      <c r="D10" s="46"/>
      <c r="E10" s="47"/>
      <c r="F10" s="47"/>
      <c r="G10" s="48"/>
      <c r="H10" s="49"/>
      <c r="I10" s="50"/>
    </row>
    <row r="11" spans="1:9" s="51" customFormat="1" ht="17.100000000000001" customHeight="1" x14ac:dyDescent="0.25">
      <c r="A11" s="52" t="s">
        <v>112</v>
      </c>
      <c r="B11" s="54"/>
      <c r="C11" s="74"/>
      <c r="D11" s="74"/>
      <c r="E11" s="74" t="s">
        <v>131</v>
      </c>
      <c r="F11" s="74"/>
      <c r="G11" s="48"/>
      <c r="H11" s="49"/>
      <c r="I11" s="50"/>
    </row>
    <row r="12" spans="1:9" s="16" customFormat="1" ht="17.100000000000001" customHeight="1" x14ac:dyDescent="0.25">
      <c r="A12" s="54" t="s">
        <v>65</v>
      </c>
      <c r="B12" s="21"/>
      <c r="C12" s="21"/>
      <c r="D12" s="21"/>
      <c r="F12" s="58"/>
      <c r="G12" s="18"/>
      <c r="H12" s="35"/>
      <c r="I12" s="21"/>
    </row>
    <row r="13" spans="1:9" s="16" customFormat="1" ht="17.100000000000001" customHeight="1" x14ac:dyDescent="0.25">
      <c r="A13" s="54"/>
      <c r="B13" s="21"/>
      <c r="C13" s="21"/>
      <c r="D13" s="21"/>
      <c r="F13" s="58"/>
      <c r="G13" s="18"/>
      <c r="H13" s="35"/>
      <c r="I13" s="21"/>
    </row>
    <row r="14" spans="1:9" ht="17.100000000000001" customHeight="1" x14ac:dyDescent="0.25">
      <c r="A14" s="40" t="s">
        <v>0</v>
      </c>
      <c r="B14" s="40" t="s">
        <v>10</v>
      </c>
      <c r="C14" s="40" t="s">
        <v>1</v>
      </c>
      <c r="D14" s="41" t="s">
        <v>2</v>
      </c>
      <c r="E14" s="42" t="s">
        <v>3</v>
      </c>
      <c r="F14" s="59" t="s">
        <v>4</v>
      </c>
      <c r="G14" s="18"/>
      <c r="H14" s="35"/>
      <c r="I14" s="21"/>
    </row>
    <row r="15" spans="1:9" ht="17.100000000000001" customHeight="1" x14ac:dyDescent="0.25">
      <c r="A15" s="5" t="s">
        <v>74</v>
      </c>
      <c r="B15" s="53" t="s">
        <v>125</v>
      </c>
      <c r="C15" s="5"/>
      <c r="D15" s="6"/>
      <c r="E15" s="19"/>
      <c r="F15" s="60"/>
      <c r="G15" s="18"/>
      <c r="H15" s="35"/>
      <c r="I15" s="21"/>
    </row>
    <row r="16" spans="1:9" ht="17.100000000000001" customHeight="1" x14ac:dyDescent="0.25">
      <c r="A16" s="5">
        <v>1</v>
      </c>
      <c r="B16" s="53" t="s">
        <v>124</v>
      </c>
      <c r="C16" s="5" t="s">
        <v>110</v>
      </c>
      <c r="D16" s="6">
        <v>1</v>
      </c>
      <c r="E16" s="19">
        <v>1233084</v>
      </c>
      <c r="F16" s="60">
        <f>E16*D16</f>
        <v>1233084</v>
      </c>
      <c r="G16" s="18"/>
      <c r="H16" s="35"/>
      <c r="I16" s="21"/>
    </row>
    <row r="17" spans="1:10" ht="17.100000000000001" customHeight="1" x14ac:dyDescent="0.25">
      <c r="A17" s="5" t="s">
        <v>75</v>
      </c>
      <c r="B17" s="65" t="s">
        <v>56</v>
      </c>
      <c r="C17" s="66"/>
      <c r="D17" s="66"/>
      <c r="E17" s="19"/>
      <c r="F17" s="19"/>
      <c r="G17" s="18"/>
      <c r="H17" s="35">
        <v>278931</v>
      </c>
      <c r="I17" s="21">
        <v>1.2</v>
      </c>
      <c r="J17" s="64">
        <f>I17*H17</f>
        <v>334717.2</v>
      </c>
    </row>
    <row r="18" spans="1:10" ht="17.100000000000001" customHeight="1" x14ac:dyDescent="0.25">
      <c r="A18" s="5" t="s">
        <v>76</v>
      </c>
      <c r="B18" s="65" t="s">
        <v>31</v>
      </c>
      <c r="C18" s="66"/>
      <c r="D18" s="66"/>
      <c r="E18" s="19"/>
      <c r="F18" s="19"/>
      <c r="G18" s="18"/>
      <c r="H18" s="35">
        <v>145182</v>
      </c>
      <c r="I18" s="21">
        <v>1.2</v>
      </c>
      <c r="J18" s="64">
        <f t="shared" ref="J18:J82" si="0">I18*H18</f>
        <v>174218.4</v>
      </c>
    </row>
    <row r="19" spans="1:10" ht="17.100000000000001" customHeight="1" x14ac:dyDescent="0.25">
      <c r="A19" s="5" t="s">
        <v>77</v>
      </c>
      <c r="B19" s="65" t="s">
        <v>26</v>
      </c>
      <c r="C19" s="66"/>
      <c r="D19" s="66"/>
      <c r="E19" s="19"/>
      <c r="F19" s="19"/>
      <c r="G19" s="18"/>
      <c r="H19" s="35">
        <v>38271</v>
      </c>
      <c r="I19" s="21">
        <v>1.2</v>
      </c>
      <c r="J19" s="64">
        <f t="shared" si="0"/>
        <v>45925.2</v>
      </c>
    </row>
    <row r="20" spans="1:10" ht="17.100000000000001" customHeight="1" x14ac:dyDescent="0.25">
      <c r="A20" s="5" t="s">
        <v>78</v>
      </c>
      <c r="B20" s="65" t="s">
        <v>32</v>
      </c>
      <c r="C20" s="66"/>
      <c r="D20" s="66"/>
      <c r="E20" s="19"/>
      <c r="F20" s="19"/>
      <c r="G20" s="18"/>
      <c r="H20" s="35">
        <v>31376</v>
      </c>
      <c r="I20" s="21">
        <v>1.2</v>
      </c>
      <c r="J20" s="64">
        <f t="shared" si="0"/>
        <v>37651.199999999997</v>
      </c>
    </row>
    <row r="21" spans="1:10" ht="17.100000000000001" customHeight="1" x14ac:dyDescent="0.25">
      <c r="A21" s="5" t="s">
        <v>79</v>
      </c>
      <c r="B21" s="65" t="s">
        <v>33</v>
      </c>
      <c r="C21" s="66"/>
      <c r="D21" s="66"/>
      <c r="E21" s="19"/>
      <c r="F21" s="19"/>
      <c r="G21" s="18"/>
      <c r="H21" s="35">
        <v>64904</v>
      </c>
      <c r="I21" s="21">
        <v>1.2</v>
      </c>
      <c r="J21" s="64">
        <f t="shared" si="0"/>
        <v>77884.800000000003</v>
      </c>
    </row>
    <row r="22" spans="1:10" ht="17.100000000000001" customHeight="1" x14ac:dyDescent="0.25">
      <c r="A22" s="5" t="s">
        <v>80</v>
      </c>
      <c r="B22" s="65" t="s">
        <v>27</v>
      </c>
      <c r="C22" s="66"/>
      <c r="D22" s="66"/>
      <c r="E22" s="19"/>
      <c r="F22" s="19"/>
      <c r="G22" s="18"/>
      <c r="H22" s="35">
        <v>45301</v>
      </c>
      <c r="I22" s="21">
        <v>1.2</v>
      </c>
      <c r="J22" s="64">
        <f t="shared" si="0"/>
        <v>54361.2</v>
      </c>
    </row>
    <row r="23" spans="1:10" ht="17.100000000000001" customHeight="1" x14ac:dyDescent="0.25">
      <c r="A23" s="5" t="s">
        <v>81</v>
      </c>
      <c r="B23" s="65" t="s">
        <v>30</v>
      </c>
      <c r="C23" s="66"/>
      <c r="D23" s="66"/>
      <c r="E23" s="19"/>
      <c r="F23" s="19"/>
      <c r="G23" s="18"/>
      <c r="H23" s="35">
        <v>43235</v>
      </c>
      <c r="I23" s="21">
        <v>1.2</v>
      </c>
      <c r="J23" s="64">
        <f t="shared" si="0"/>
        <v>51882</v>
      </c>
    </row>
    <row r="24" spans="1:10" ht="17.100000000000001" customHeight="1" x14ac:dyDescent="0.25">
      <c r="A24" s="5" t="s">
        <v>82</v>
      </c>
      <c r="B24" s="65" t="s">
        <v>28</v>
      </c>
      <c r="C24" s="66"/>
      <c r="D24" s="66"/>
      <c r="E24" s="19"/>
      <c r="F24" s="19"/>
      <c r="G24" s="18"/>
      <c r="H24" s="35">
        <v>5500</v>
      </c>
      <c r="I24" s="21">
        <v>1.2</v>
      </c>
      <c r="J24" s="64">
        <f t="shared" si="0"/>
        <v>6600</v>
      </c>
    </row>
    <row r="25" spans="1:10" ht="17.100000000000001" customHeight="1" x14ac:dyDescent="0.25">
      <c r="A25" s="5" t="s">
        <v>83</v>
      </c>
      <c r="B25" s="65" t="s">
        <v>18</v>
      </c>
      <c r="C25" s="66"/>
      <c r="D25" s="66"/>
      <c r="E25" s="19"/>
      <c r="F25" s="19"/>
      <c r="G25" s="18"/>
      <c r="H25" s="35">
        <v>5100</v>
      </c>
      <c r="I25" s="21">
        <v>1.2</v>
      </c>
      <c r="J25" s="64">
        <f t="shared" si="0"/>
        <v>6120</v>
      </c>
    </row>
    <row r="26" spans="1:10" ht="17.100000000000001" customHeight="1" x14ac:dyDescent="0.25">
      <c r="A26" s="5" t="s">
        <v>84</v>
      </c>
      <c r="B26" s="65" t="s">
        <v>29</v>
      </c>
      <c r="C26" s="66"/>
      <c r="D26" s="66"/>
      <c r="E26" s="19"/>
      <c r="F26" s="19"/>
      <c r="G26" s="18"/>
      <c r="H26" s="35">
        <v>5100</v>
      </c>
      <c r="I26" s="21">
        <v>1.2</v>
      </c>
      <c r="J26" s="64">
        <f t="shared" si="0"/>
        <v>6120</v>
      </c>
    </row>
    <row r="27" spans="1:10" ht="17.100000000000001" customHeight="1" x14ac:dyDescent="0.25">
      <c r="A27" s="5" t="s">
        <v>85</v>
      </c>
      <c r="B27" s="65" t="s">
        <v>51</v>
      </c>
      <c r="C27" s="66"/>
      <c r="D27" s="66"/>
      <c r="E27" s="19"/>
      <c r="F27" s="19"/>
      <c r="G27" s="18"/>
      <c r="H27" s="35">
        <v>21056</v>
      </c>
      <c r="I27" s="21">
        <v>1.2</v>
      </c>
      <c r="J27" s="64">
        <f t="shared" si="0"/>
        <v>25267.200000000001</v>
      </c>
    </row>
    <row r="28" spans="1:10" ht="17.100000000000001" customHeight="1" x14ac:dyDescent="0.25">
      <c r="A28" s="5"/>
      <c r="B28" s="32"/>
      <c r="C28" s="5"/>
      <c r="D28" s="6"/>
      <c r="E28" s="19"/>
      <c r="F28" s="19"/>
      <c r="G28" s="18"/>
      <c r="H28" s="35"/>
      <c r="I28" s="21"/>
      <c r="J28" s="64"/>
    </row>
    <row r="29" spans="1:10" ht="17.100000000000001" customHeight="1" x14ac:dyDescent="0.25">
      <c r="A29" s="5">
        <v>2</v>
      </c>
      <c r="B29" s="53" t="s">
        <v>123</v>
      </c>
      <c r="C29" s="5" t="s">
        <v>110</v>
      </c>
      <c r="D29" s="6">
        <v>1</v>
      </c>
      <c r="E29" s="19">
        <v>1139943.5999999999</v>
      </c>
      <c r="F29" s="60">
        <f>E29*D29</f>
        <v>1139943.5999999999</v>
      </c>
      <c r="G29" s="18"/>
      <c r="H29" s="35"/>
      <c r="I29" s="21"/>
      <c r="J29" s="64"/>
    </row>
    <row r="30" spans="1:10" ht="17.100000000000001" customHeight="1" x14ac:dyDescent="0.25">
      <c r="A30" s="5" t="s">
        <v>86</v>
      </c>
      <c r="B30" s="65" t="s">
        <v>53</v>
      </c>
      <c r="C30" s="5"/>
      <c r="D30" s="5"/>
      <c r="E30" s="19"/>
      <c r="F30" s="19"/>
      <c r="G30" s="18"/>
      <c r="H30" s="35">
        <v>38271</v>
      </c>
      <c r="I30" s="21">
        <v>1.2</v>
      </c>
      <c r="J30" s="64">
        <f t="shared" si="0"/>
        <v>45925.2</v>
      </c>
    </row>
    <row r="31" spans="1:10" ht="17.100000000000001" customHeight="1" x14ac:dyDescent="0.25">
      <c r="A31" s="5" t="s">
        <v>87</v>
      </c>
      <c r="B31" s="65" t="s">
        <v>54</v>
      </c>
      <c r="C31" s="5"/>
      <c r="D31" s="5"/>
      <c r="E31" s="19"/>
      <c r="F31" s="19"/>
      <c r="G31" s="18"/>
      <c r="H31" s="35">
        <v>31376</v>
      </c>
      <c r="I31" s="21">
        <v>1.2</v>
      </c>
      <c r="J31" s="64">
        <f t="shared" si="0"/>
        <v>37651.199999999997</v>
      </c>
    </row>
    <row r="32" spans="1:10" ht="17.100000000000001" customHeight="1" x14ac:dyDescent="0.25">
      <c r="A32" s="5" t="s">
        <v>88</v>
      </c>
      <c r="B32" s="65" t="s">
        <v>33</v>
      </c>
      <c r="C32" s="5"/>
      <c r="D32" s="5"/>
      <c r="E32" s="19"/>
      <c r="F32" s="19"/>
      <c r="G32" s="18"/>
      <c r="H32" s="35">
        <v>65896</v>
      </c>
      <c r="I32" s="21">
        <v>1.2</v>
      </c>
      <c r="J32" s="64">
        <f t="shared" si="0"/>
        <v>79075.199999999997</v>
      </c>
    </row>
    <row r="33" spans="1:10" ht="17.100000000000001" customHeight="1" x14ac:dyDescent="0.25">
      <c r="A33" s="5" t="s">
        <v>89</v>
      </c>
      <c r="B33" s="65" t="s">
        <v>30</v>
      </c>
      <c r="C33" s="5"/>
      <c r="D33" s="5"/>
      <c r="E33" s="19"/>
      <c r="F33" s="19"/>
      <c r="G33" s="18"/>
      <c r="H33" s="35">
        <v>43235</v>
      </c>
      <c r="I33" s="21">
        <v>1.2</v>
      </c>
      <c r="J33" s="64">
        <f t="shared" si="0"/>
        <v>51882</v>
      </c>
    </row>
    <row r="34" spans="1:10" ht="17.100000000000001" customHeight="1" x14ac:dyDescent="0.25">
      <c r="A34" s="5" t="s">
        <v>90</v>
      </c>
      <c r="B34" s="65" t="s">
        <v>27</v>
      </c>
      <c r="C34" s="5"/>
      <c r="D34" s="5"/>
      <c r="E34" s="19"/>
      <c r="F34" s="19"/>
      <c r="G34" s="18"/>
      <c r="H34" s="35">
        <v>45301</v>
      </c>
      <c r="I34" s="21">
        <v>1.2</v>
      </c>
      <c r="J34" s="64">
        <f t="shared" si="0"/>
        <v>54361.2</v>
      </c>
    </row>
    <row r="35" spans="1:10" ht="17.100000000000001" customHeight="1" x14ac:dyDescent="0.25">
      <c r="A35" s="5" t="s">
        <v>91</v>
      </c>
      <c r="B35" s="65" t="s">
        <v>34</v>
      </c>
      <c r="C35" s="5"/>
      <c r="D35" s="5"/>
      <c r="E35" s="19"/>
      <c r="F35" s="19"/>
      <c r="G35" s="18"/>
      <c r="H35" s="35">
        <v>18000</v>
      </c>
      <c r="I35" s="21">
        <v>1.2</v>
      </c>
      <c r="J35" s="64">
        <f t="shared" si="0"/>
        <v>21600</v>
      </c>
    </row>
    <row r="36" spans="1:10" ht="17.100000000000001" customHeight="1" x14ac:dyDescent="0.25">
      <c r="A36" s="5" t="s">
        <v>92</v>
      </c>
      <c r="B36" s="65" t="s">
        <v>18</v>
      </c>
      <c r="C36" s="5"/>
      <c r="D36" s="5"/>
      <c r="E36" s="19"/>
      <c r="F36" s="19"/>
      <c r="G36" s="18"/>
      <c r="H36" s="35">
        <v>5100</v>
      </c>
      <c r="I36" s="21">
        <v>1.2</v>
      </c>
      <c r="J36" s="64">
        <f t="shared" si="0"/>
        <v>6120</v>
      </c>
    </row>
    <row r="37" spans="1:10" ht="17.100000000000001" customHeight="1" x14ac:dyDescent="0.25">
      <c r="A37" s="5" t="s">
        <v>93</v>
      </c>
      <c r="B37" s="65" t="s">
        <v>29</v>
      </c>
      <c r="C37" s="5"/>
      <c r="D37" s="5"/>
      <c r="E37" s="19"/>
      <c r="F37" s="19"/>
      <c r="G37" s="18"/>
      <c r="H37" s="35">
        <v>5100</v>
      </c>
      <c r="I37" s="21">
        <v>1.2</v>
      </c>
      <c r="J37" s="64">
        <f t="shared" si="0"/>
        <v>6120</v>
      </c>
    </row>
    <row r="38" spans="1:10" ht="17.100000000000001" customHeight="1" x14ac:dyDescent="0.25">
      <c r="A38" s="5" t="s">
        <v>94</v>
      </c>
      <c r="B38" s="65" t="s">
        <v>28</v>
      </c>
      <c r="C38" s="5"/>
      <c r="D38" s="5"/>
      <c r="E38" s="19"/>
      <c r="F38" s="19"/>
      <c r="G38" s="18"/>
      <c r="H38" s="35">
        <v>5500</v>
      </c>
      <c r="I38" s="21">
        <v>1.2</v>
      </c>
      <c r="J38" s="64">
        <f t="shared" si="0"/>
        <v>6600</v>
      </c>
    </row>
    <row r="39" spans="1:10" ht="17.100000000000001" customHeight="1" x14ac:dyDescent="0.25">
      <c r="A39" s="5" t="s">
        <v>95</v>
      </c>
      <c r="B39" s="65" t="s">
        <v>55</v>
      </c>
      <c r="C39" s="5"/>
      <c r="D39" s="5"/>
      <c r="E39" s="19"/>
      <c r="F39" s="19"/>
      <c r="G39" s="18"/>
      <c r="H39" s="35">
        <v>139761</v>
      </c>
      <c r="I39" s="21">
        <v>1.2</v>
      </c>
      <c r="J39" s="64">
        <f t="shared" si="0"/>
        <v>167713.19999999998</v>
      </c>
    </row>
    <row r="40" spans="1:10" ht="17.100000000000001" customHeight="1" x14ac:dyDescent="0.25">
      <c r="A40" s="5" t="s">
        <v>96</v>
      </c>
      <c r="B40" s="65" t="s">
        <v>39</v>
      </c>
      <c r="C40" s="5"/>
      <c r="D40" s="5"/>
      <c r="E40" s="19"/>
      <c r="F40" s="19"/>
      <c r="G40" s="18"/>
      <c r="H40" s="35">
        <v>1688</v>
      </c>
      <c r="I40" s="21">
        <v>1.2</v>
      </c>
      <c r="J40" s="64">
        <f t="shared" si="0"/>
        <v>2025.6</v>
      </c>
    </row>
    <row r="41" spans="1:10" ht="17.100000000000001" customHeight="1" x14ac:dyDescent="0.25">
      <c r="A41" s="5" t="s">
        <v>97</v>
      </c>
      <c r="B41" s="65" t="s">
        <v>40</v>
      </c>
      <c r="C41" s="5"/>
      <c r="D41" s="5"/>
      <c r="E41" s="19"/>
      <c r="F41" s="19"/>
      <c r="G41" s="18"/>
      <c r="H41" s="35">
        <v>1688</v>
      </c>
      <c r="I41" s="21">
        <v>1.2</v>
      </c>
      <c r="J41" s="64">
        <f t="shared" si="0"/>
        <v>2025.6</v>
      </c>
    </row>
    <row r="42" spans="1:10" ht="17.100000000000001" customHeight="1" x14ac:dyDescent="0.25">
      <c r="A42" s="5" t="s">
        <v>98</v>
      </c>
      <c r="B42" s="65" t="s">
        <v>41</v>
      </c>
      <c r="C42" s="5"/>
      <c r="D42" s="5"/>
      <c r="E42" s="19"/>
      <c r="F42" s="19"/>
      <c r="G42" s="18"/>
      <c r="H42" s="35">
        <v>1441</v>
      </c>
      <c r="I42" s="21">
        <v>1.2</v>
      </c>
      <c r="J42" s="64">
        <f t="shared" si="0"/>
        <v>1729.2</v>
      </c>
    </row>
    <row r="43" spans="1:10" ht="17.100000000000001" customHeight="1" x14ac:dyDescent="0.25">
      <c r="A43" s="5" t="s">
        <v>99</v>
      </c>
      <c r="B43" s="65" t="s">
        <v>109</v>
      </c>
      <c r="C43" s="5"/>
      <c r="D43" s="5"/>
      <c r="E43" s="19"/>
      <c r="F43" s="19"/>
      <c r="G43" s="18"/>
      <c r="H43" s="35">
        <v>1441</v>
      </c>
      <c r="I43" s="21">
        <v>1.2</v>
      </c>
      <c r="J43" s="64">
        <f t="shared" si="0"/>
        <v>1729.2</v>
      </c>
    </row>
    <row r="44" spans="1:10" ht="17.100000000000001" customHeight="1" x14ac:dyDescent="0.25">
      <c r="A44" s="5" t="s">
        <v>100</v>
      </c>
      <c r="B44" s="65" t="s">
        <v>43</v>
      </c>
      <c r="C44" s="5"/>
      <c r="D44" s="5"/>
      <c r="E44" s="19"/>
      <c r="F44" s="19"/>
      <c r="G44" s="18"/>
      <c r="H44" s="35">
        <v>829</v>
      </c>
      <c r="I44" s="21">
        <v>1.2</v>
      </c>
      <c r="J44" s="64">
        <f t="shared" si="0"/>
        <v>994.8</v>
      </c>
    </row>
    <row r="45" spans="1:10" ht="17.100000000000001" customHeight="1" x14ac:dyDescent="0.25">
      <c r="A45" s="5" t="s">
        <v>101</v>
      </c>
      <c r="B45" s="65" t="s">
        <v>43</v>
      </c>
      <c r="C45" s="5"/>
      <c r="D45" s="5"/>
      <c r="E45" s="19"/>
      <c r="F45" s="19"/>
      <c r="G45" s="18"/>
      <c r="H45" s="35">
        <v>829</v>
      </c>
      <c r="I45" s="21">
        <v>1.2</v>
      </c>
      <c r="J45" s="64">
        <f t="shared" si="0"/>
        <v>994.8</v>
      </c>
    </row>
    <row r="46" spans="1:10" ht="17.100000000000001" customHeight="1" x14ac:dyDescent="0.25">
      <c r="A46" s="5" t="s">
        <v>102</v>
      </c>
      <c r="B46" s="65" t="s">
        <v>42</v>
      </c>
      <c r="C46" s="5"/>
      <c r="D46" s="5"/>
      <c r="E46" s="19"/>
      <c r="F46" s="19"/>
      <c r="G46" s="18"/>
      <c r="H46" s="35">
        <v>332</v>
      </c>
      <c r="I46" s="21">
        <v>1.2</v>
      </c>
      <c r="J46" s="64">
        <f t="shared" si="0"/>
        <v>398.4</v>
      </c>
    </row>
    <row r="47" spans="1:10" ht="17.100000000000001" customHeight="1" x14ac:dyDescent="0.25">
      <c r="A47" s="5" t="s">
        <v>103</v>
      </c>
      <c r="B47" s="65" t="s">
        <v>44</v>
      </c>
      <c r="C47" s="5"/>
      <c r="D47" s="5"/>
      <c r="E47" s="19"/>
      <c r="F47" s="19"/>
      <c r="G47" s="18"/>
      <c r="H47" s="35">
        <v>332</v>
      </c>
      <c r="I47" s="21">
        <v>1.2</v>
      </c>
      <c r="J47" s="64">
        <f t="shared" si="0"/>
        <v>398.4</v>
      </c>
    </row>
    <row r="48" spans="1:10" ht="17.100000000000001" customHeight="1" x14ac:dyDescent="0.25">
      <c r="A48" s="5" t="s">
        <v>104</v>
      </c>
      <c r="B48" s="65" t="s">
        <v>45</v>
      </c>
      <c r="C48" s="5"/>
      <c r="D48" s="5"/>
      <c r="E48" s="19"/>
      <c r="F48" s="19"/>
      <c r="G48" s="18"/>
      <c r="H48" s="35">
        <v>150</v>
      </c>
      <c r="I48" s="21">
        <v>1.2</v>
      </c>
      <c r="J48" s="64">
        <f t="shared" si="0"/>
        <v>180</v>
      </c>
    </row>
    <row r="49" spans="1:10" ht="17.100000000000001" customHeight="1" x14ac:dyDescent="0.25">
      <c r="A49" s="5" t="s">
        <v>105</v>
      </c>
      <c r="B49" s="65" t="s">
        <v>46</v>
      </c>
      <c r="C49" s="5"/>
      <c r="D49" s="5"/>
      <c r="E49" s="19"/>
      <c r="F49" s="19"/>
      <c r="G49" s="18"/>
      <c r="H49" s="35">
        <v>150</v>
      </c>
      <c r="I49" s="21">
        <v>1.2</v>
      </c>
      <c r="J49" s="64">
        <f t="shared" si="0"/>
        <v>180</v>
      </c>
    </row>
    <row r="50" spans="1:10" ht="17.100000000000001" customHeight="1" x14ac:dyDescent="0.25">
      <c r="A50" s="5" t="s">
        <v>128</v>
      </c>
      <c r="B50" s="65" t="s">
        <v>47</v>
      </c>
      <c r="C50" s="5"/>
      <c r="D50" s="5"/>
      <c r="E50" s="19"/>
      <c r="F50" s="19"/>
      <c r="G50" s="18"/>
      <c r="H50" s="35">
        <v>100</v>
      </c>
      <c r="I50" s="21">
        <v>1.2</v>
      </c>
      <c r="J50" s="64">
        <f t="shared" si="0"/>
        <v>120</v>
      </c>
    </row>
    <row r="51" spans="1:10" ht="17.100000000000001" customHeight="1" x14ac:dyDescent="0.25">
      <c r="A51" s="5" t="s">
        <v>129</v>
      </c>
      <c r="B51" s="65" t="s">
        <v>48</v>
      </c>
      <c r="C51" s="5"/>
      <c r="D51" s="5"/>
      <c r="E51" s="19"/>
      <c r="F51" s="19"/>
      <c r="G51" s="18"/>
      <c r="H51" s="35">
        <v>50</v>
      </c>
      <c r="I51" s="21">
        <v>1.2</v>
      </c>
      <c r="J51" s="64">
        <f t="shared" si="0"/>
        <v>60</v>
      </c>
    </row>
    <row r="52" spans="1:10" ht="17.100000000000001" customHeight="1" x14ac:dyDescent="0.25">
      <c r="A52" s="5" t="s">
        <v>130</v>
      </c>
      <c r="B52" s="65" t="s">
        <v>49</v>
      </c>
      <c r="C52" s="5"/>
      <c r="D52" s="5"/>
      <c r="E52" s="19"/>
      <c r="F52" s="19"/>
      <c r="G52" s="18"/>
      <c r="H52" s="35">
        <v>2565</v>
      </c>
      <c r="I52" s="21">
        <v>1.2</v>
      </c>
      <c r="J52" s="64">
        <f t="shared" si="0"/>
        <v>3078</v>
      </c>
    </row>
    <row r="53" spans="1:10" ht="17.100000000000001" customHeight="1" x14ac:dyDescent="0.25">
      <c r="A53" s="33"/>
      <c r="B53" s="69"/>
      <c r="C53" s="33"/>
      <c r="D53" s="33"/>
      <c r="E53" s="70"/>
      <c r="F53" s="70"/>
      <c r="G53" s="18"/>
      <c r="H53" s="35"/>
      <c r="I53" s="21"/>
      <c r="J53" s="64"/>
    </row>
    <row r="54" spans="1:10" ht="17.100000000000001" customHeight="1" x14ac:dyDescent="0.25">
      <c r="A54" s="33"/>
      <c r="B54" s="69"/>
      <c r="C54" s="33"/>
      <c r="D54" s="33"/>
      <c r="E54" s="70"/>
      <c r="F54" s="70"/>
      <c r="G54" s="18"/>
      <c r="H54" s="35"/>
      <c r="I54" s="21"/>
      <c r="J54" s="64"/>
    </row>
    <row r="55" spans="1:10" ht="17.100000000000001" customHeight="1" x14ac:dyDescent="0.25">
      <c r="A55" s="76" t="s">
        <v>134</v>
      </c>
      <c r="B55" s="76"/>
      <c r="C55" s="76"/>
      <c r="D55" s="76"/>
      <c r="E55" s="76"/>
      <c r="F55" s="76"/>
      <c r="G55" s="18"/>
      <c r="H55" s="35"/>
      <c r="I55" s="21"/>
      <c r="J55" s="64"/>
    </row>
    <row r="56" spans="1:10" ht="17.100000000000001" customHeight="1" x14ac:dyDescent="0.25">
      <c r="A56" s="5" t="s">
        <v>106</v>
      </c>
      <c r="B56" s="53" t="s">
        <v>127</v>
      </c>
      <c r="C56" s="5" t="s">
        <v>110</v>
      </c>
      <c r="D56" s="6">
        <v>1</v>
      </c>
      <c r="E56" s="19">
        <v>929784</v>
      </c>
      <c r="F56" s="60">
        <f>E56*D56</f>
        <v>929784</v>
      </c>
      <c r="G56" s="18"/>
      <c r="H56" s="35"/>
      <c r="I56" s="21"/>
      <c r="J56" s="64"/>
    </row>
    <row r="57" spans="1:10" ht="17.100000000000001" customHeight="1" x14ac:dyDescent="0.25">
      <c r="A57" s="5">
        <v>1</v>
      </c>
      <c r="B57" s="65" t="s">
        <v>57</v>
      </c>
      <c r="C57" s="5"/>
      <c r="D57" s="5"/>
      <c r="E57" s="5"/>
      <c r="F57" s="5"/>
      <c r="G57" s="18"/>
      <c r="H57" s="35">
        <v>900</v>
      </c>
      <c r="I57" s="21">
        <v>1.2</v>
      </c>
      <c r="J57" s="64">
        <f t="shared" si="0"/>
        <v>1080</v>
      </c>
    </row>
    <row r="58" spans="1:10" ht="17.100000000000001" customHeight="1" x14ac:dyDescent="0.25">
      <c r="A58" s="5">
        <v>2</v>
      </c>
      <c r="B58" s="65" t="s">
        <v>59</v>
      </c>
      <c r="C58" s="5"/>
      <c r="D58" s="5"/>
      <c r="E58" s="5"/>
      <c r="F58" s="5"/>
      <c r="G58" s="18"/>
      <c r="H58" s="35">
        <v>9500</v>
      </c>
      <c r="I58" s="21">
        <v>1.2</v>
      </c>
      <c r="J58" s="64">
        <f t="shared" si="0"/>
        <v>11400</v>
      </c>
    </row>
    <row r="59" spans="1:10" ht="17.100000000000001" customHeight="1" x14ac:dyDescent="0.25">
      <c r="A59" s="5">
        <v>3</v>
      </c>
      <c r="B59" s="65" t="s">
        <v>60</v>
      </c>
      <c r="C59" s="5"/>
      <c r="D59" s="5"/>
      <c r="E59" s="5"/>
      <c r="F59" s="5"/>
      <c r="G59" s="18"/>
      <c r="H59" s="35">
        <v>3094</v>
      </c>
      <c r="I59" s="21">
        <v>1.2</v>
      </c>
      <c r="J59" s="64">
        <f t="shared" si="0"/>
        <v>3712.7999999999997</v>
      </c>
    </row>
    <row r="60" spans="1:10" ht="17.100000000000001" customHeight="1" x14ac:dyDescent="0.25">
      <c r="A60" s="5">
        <v>4</v>
      </c>
      <c r="B60" s="65" t="s">
        <v>61</v>
      </c>
      <c r="C60" s="5"/>
      <c r="D60" s="5"/>
      <c r="E60" s="5"/>
      <c r="F60" s="5"/>
      <c r="G60" s="18"/>
      <c r="H60" s="35">
        <v>12500</v>
      </c>
      <c r="I60" s="21">
        <v>1.2</v>
      </c>
      <c r="J60" s="64">
        <f t="shared" si="0"/>
        <v>15000</v>
      </c>
    </row>
    <row r="61" spans="1:10" ht="17.100000000000001" customHeight="1" x14ac:dyDescent="0.25">
      <c r="A61" s="5"/>
      <c r="B61" s="65"/>
      <c r="C61" s="5"/>
      <c r="D61" s="5"/>
      <c r="E61" s="5"/>
      <c r="F61" s="5"/>
      <c r="G61" s="68"/>
      <c r="H61" s="35"/>
      <c r="I61" s="21"/>
      <c r="J61" s="64"/>
    </row>
    <row r="62" spans="1:10" ht="17.100000000000001" customHeight="1" x14ac:dyDescent="0.25">
      <c r="A62" s="5" t="s">
        <v>107</v>
      </c>
      <c r="B62" s="53" t="s">
        <v>121</v>
      </c>
      <c r="C62" s="5" t="s">
        <v>110</v>
      </c>
      <c r="D62" s="6">
        <v>1</v>
      </c>
      <c r="E62" s="19">
        <v>551042.39999999991</v>
      </c>
      <c r="F62" s="60">
        <f>+E62*D62</f>
        <v>551042.39999999991</v>
      </c>
      <c r="G62" s="18"/>
      <c r="H62" s="35"/>
      <c r="I62" s="21">
        <v>1.2</v>
      </c>
      <c r="J62" s="64"/>
    </row>
    <row r="63" spans="1:10" ht="17.100000000000001" customHeight="1" x14ac:dyDescent="0.25">
      <c r="A63" s="5">
        <v>1</v>
      </c>
      <c r="B63" s="65" t="s">
        <v>68</v>
      </c>
      <c r="C63" s="5"/>
      <c r="D63" s="5"/>
      <c r="E63" s="5"/>
      <c r="F63" s="5"/>
      <c r="G63" s="18"/>
      <c r="H63" s="35">
        <v>25300</v>
      </c>
      <c r="I63" s="21">
        <v>1.2</v>
      </c>
      <c r="J63" s="64">
        <f t="shared" si="0"/>
        <v>30360</v>
      </c>
    </row>
    <row r="64" spans="1:10" ht="17.100000000000001" customHeight="1" x14ac:dyDescent="0.25">
      <c r="A64" s="5">
        <f t="shared" ref="A64:A69" si="1">+A63+1</f>
        <v>2</v>
      </c>
      <c r="B64" s="65" t="s">
        <v>66</v>
      </c>
      <c r="C64" s="5"/>
      <c r="D64" s="5"/>
      <c r="E64" s="5"/>
      <c r="F64" s="5"/>
      <c r="G64" s="18"/>
      <c r="H64" s="35">
        <v>2813</v>
      </c>
      <c r="I64" s="21">
        <v>1.2</v>
      </c>
      <c r="J64" s="64">
        <f t="shared" si="0"/>
        <v>3375.6</v>
      </c>
    </row>
    <row r="65" spans="1:10" ht="17.100000000000001" customHeight="1" x14ac:dyDescent="0.25">
      <c r="A65" s="5">
        <f t="shared" si="1"/>
        <v>3</v>
      </c>
      <c r="B65" s="65" t="s">
        <v>67</v>
      </c>
      <c r="C65" s="5"/>
      <c r="D65" s="5"/>
      <c r="E65" s="5"/>
      <c r="F65" s="5"/>
      <c r="G65" s="18"/>
      <c r="H65" s="35">
        <v>2813</v>
      </c>
      <c r="I65" s="21">
        <v>1.2</v>
      </c>
      <c r="J65" s="64">
        <f t="shared" si="0"/>
        <v>3375.6</v>
      </c>
    </row>
    <row r="66" spans="1:10" ht="17.100000000000001" customHeight="1" x14ac:dyDescent="0.25">
      <c r="A66" s="5">
        <f t="shared" si="1"/>
        <v>4</v>
      </c>
      <c r="B66" s="65" t="s">
        <v>69</v>
      </c>
      <c r="C66" s="5"/>
      <c r="D66" s="5"/>
      <c r="E66" s="5"/>
      <c r="F66" s="5"/>
      <c r="G66" s="18"/>
      <c r="H66" s="35">
        <v>3058</v>
      </c>
      <c r="I66" s="21">
        <v>1.2</v>
      </c>
      <c r="J66" s="64">
        <f t="shared" si="0"/>
        <v>3669.6</v>
      </c>
    </row>
    <row r="67" spans="1:10" ht="17.100000000000001" customHeight="1" x14ac:dyDescent="0.25">
      <c r="A67" s="5">
        <f t="shared" si="1"/>
        <v>5</v>
      </c>
      <c r="B67" s="65" t="s">
        <v>70</v>
      </c>
      <c r="C67" s="5"/>
      <c r="D67" s="5"/>
      <c r="E67" s="5"/>
      <c r="F67" s="5"/>
      <c r="G67" s="18"/>
      <c r="H67" s="35">
        <v>6353</v>
      </c>
      <c r="I67" s="21">
        <v>1.2</v>
      </c>
      <c r="J67" s="64">
        <f t="shared" si="0"/>
        <v>7623.5999999999995</v>
      </c>
    </row>
    <row r="68" spans="1:10" ht="17.100000000000001" customHeight="1" x14ac:dyDescent="0.25">
      <c r="A68" s="5">
        <f t="shared" si="1"/>
        <v>6</v>
      </c>
      <c r="B68" s="65" t="s">
        <v>72</v>
      </c>
      <c r="C68" s="5"/>
      <c r="D68" s="5"/>
      <c r="E68" s="5"/>
      <c r="F68" s="5"/>
      <c r="G68" s="18"/>
      <c r="H68" s="35">
        <v>6291</v>
      </c>
      <c r="I68" s="21">
        <v>1.2</v>
      </c>
      <c r="J68" s="64">
        <f t="shared" si="0"/>
        <v>7549.2</v>
      </c>
    </row>
    <row r="69" spans="1:10" ht="17.100000000000001" customHeight="1" x14ac:dyDescent="0.25">
      <c r="A69" s="5">
        <f t="shared" si="1"/>
        <v>7</v>
      </c>
      <c r="B69" s="65" t="s">
        <v>71</v>
      </c>
      <c r="C69" s="5"/>
      <c r="D69" s="5"/>
      <c r="E69" s="5"/>
      <c r="F69" s="5"/>
      <c r="G69" s="18"/>
      <c r="H69" s="35">
        <v>8663</v>
      </c>
      <c r="I69" s="21">
        <v>1.2</v>
      </c>
      <c r="J69" s="64">
        <f t="shared" si="0"/>
        <v>10395.6</v>
      </c>
    </row>
    <row r="70" spans="1:10" ht="17.100000000000001" customHeight="1" x14ac:dyDescent="0.25">
      <c r="A70" s="5"/>
      <c r="B70" s="32"/>
      <c r="C70" s="5"/>
      <c r="D70" s="5"/>
      <c r="E70" s="19"/>
      <c r="F70" s="5"/>
      <c r="G70" s="18"/>
      <c r="H70" s="35"/>
      <c r="I70" s="21"/>
      <c r="J70" s="64"/>
    </row>
    <row r="71" spans="1:10" ht="17.100000000000001" customHeight="1" x14ac:dyDescent="0.25">
      <c r="A71" s="5"/>
      <c r="B71" s="32"/>
      <c r="C71" s="5"/>
      <c r="D71" s="5"/>
      <c r="E71" s="19"/>
      <c r="F71" s="5"/>
      <c r="G71" s="18"/>
      <c r="H71" s="35"/>
      <c r="I71" s="21"/>
      <c r="J71" s="64"/>
    </row>
    <row r="72" spans="1:10" ht="17.100000000000001" customHeight="1" x14ac:dyDescent="0.25">
      <c r="A72" s="5"/>
      <c r="B72" s="53" t="s">
        <v>126</v>
      </c>
      <c r="C72" s="5" t="s">
        <v>110</v>
      </c>
      <c r="D72" s="6">
        <v>1</v>
      </c>
      <c r="E72" s="19">
        <v>55486.799999999996</v>
      </c>
      <c r="F72" s="60">
        <f>+E72*D72</f>
        <v>55486.799999999996</v>
      </c>
      <c r="G72" s="18"/>
      <c r="H72" s="35"/>
      <c r="I72" s="21"/>
      <c r="J72" s="64"/>
    </row>
    <row r="73" spans="1:10" ht="17.100000000000001" customHeight="1" x14ac:dyDescent="0.25">
      <c r="A73" s="5"/>
      <c r="B73" s="65" t="s">
        <v>19</v>
      </c>
      <c r="C73" s="5"/>
      <c r="D73" s="5"/>
      <c r="E73" s="19"/>
      <c r="F73" s="19"/>
      <c r="G73" s="18"/>
      <c r="H73" s="35">
        <v>25</v>
      </c>
      <c r="I73" s="21">
        <v>1.2</v>
      </c>
      <c r="J73" s="64">
        <f t="shared" si="0"/>
        <v>30</v>
      </c>
    </row>
    <row r="74" spans="1:10" ht="17.100000000000001" customHeight="1" x14ac:dyDescent="0.25">
      <c r="A74" s="5"/>
      <c r="B74" s="65" t="s">
        <v>20</v>
      </c>
      <c r="C74" s="5"/>
      <c r="D74" s="5"/>
      <c r="E74" s="19"/>
      <c r="F74" s="19"/>
      <c r="G74" s="18"/>
      <c r="H74" s="35">
        <v>50</v>
      </c>
      <c r="I74" s="21">
        <v>1.2</v>
      </c>
      <c r="J74" s="64">
        <f t="shared" si="0"/>
        <v>60</v>
      </c>
    </row>
    <row r="75" spans="1:10" ht="17.100000000000001" customHeight="1" x14ac:dyDescent="0.25">
      <c r="A75" s="5"/>
      <c r="B75" s="65" t="s">
        <v>35</v>
      </c>
      <c r="C75" s="5"/>
      <c r="D75" s="5"/>
      <c r="E75" s="19"/>
      <c r="F75" s="19"/>
      <c r="G75" s="18"/>
      <c r="H75" s="35">
        <v>17753</v>
      </c>
      <c r="I75" s="21">
        <v>1.2</v>
      </c>
      <c r="J75" s="64">
        <f t="shared" si="0"/>
        <v>21303.599999999999</v>
      </c>
    </row>
    <row r="76" spans="1:10" ht="17.100000000000001" customHeight="1" x14ac:dyDescent="0.25">
      <c r="A76" s="5"/>
      <c r="B76" s="65" t="s">
        <v>36</v>
      </c>
      <c r="C76" s="5"/>
      <c r="D76" s="5"/>
      <c r="E76" s="19"/>
      <c r="F76" s="19"/>
      <c r="G76" s="18"/>
      <c r="H76" s="35">
        <v>3938</v>
      </c>
      <c r="I76" s="21">
        <v>1.2</v>
      </c>
      <c r="J76" s="64">
        <f t="shared" si="0"/>
        <v>4725.5999999999995</v>
      </c>
    </row>
    <row r="77" spans="1:10" ht="17.100000000000001" customHeight="1" x14ac:dyDescent="0.25">
      <c r="A77" s="5"/>
      <c r="B77" s="65" t="s">
        <v>37</v>
      </c>
      <c r="C77" s="5"/>
      <c r="D77" s="5"/>
      <c r="E77" s="19"/>
      <c r="F77" s="19"/>
      <c r="G77" s="18"/>
      <c r="H77" s="35">
        <v>1716</v>
      </c>
      <c r="I77" s="21">
        <v>1.2</v>
      </c>
      <c r="J77" s="64">
        <f t="shared" si="0"/>
        <v>2059.1999999999998</v>
      </c>
    </row>
    <row r="78" spans="1:10" ht="17.100000000000001" customHeight="1" x14ac:dyDescent="0.25">
      <c r="A78" s="5"/>
      <c r="B78" s="65" t="s">
        <v>38</v>
      </c>
      <c r="C78" s="5"/>
      <c r="D78" s="5"/>
      <c r="E78" s="19"/>
      <c r="F78" s="19"/>
      <c r="G78" s="18"/>
      <c r="H78" s="35">
        <v>1053</v>
      </c>
      <c r="I78" s="21">
        <v>1.2</v>
      </c>
      <c r="J78" s="64">
        <f t="shared" si="0"/>
        <v>1263.5999999999999</v>
      </c>
    </row>
    <row r="79" spans="1:10" ht="17.100000000000001" customHeight="1" x14ac:dyDescent="0.25">
      <c r="A79" s="5"/>
      <c r="B79" s="32"/>
      <c r="C79" s="5"/>
      <c r="D79" s="6"/>
      <c r="E79" s="19"/>
      <c r="F79" s="19"/>
      <c r="G79" s="18"/>
      <c r="H79" s="35"/>
      <c r="I79" s="21"/>
      <c r="J79" s="64"/>
    </row>
    <row r="80" spans="1:10" ht="17.100000000000001" customHeight="1" x14ac:dyDescent="0.25">
      <c r="A80" s="5"/>
      <c r="B80" s="32"/>
      <c r="C80" s="5"/>
      <c r="D80" s="6"/>
      <c r="E80" s="19"/>
      <c r="F80" s="60"/>
      <c r="G80" s="18"/>
      <c r="H80" s="35"/>
      <c r="I80" s="21"/>
      <c r="J80" s="64"/>
    </row>
    <row r="81" spans="1:10" ht="17.100000000000001" customHeight="1" x14ac:dyDescent="0.25">
      <c r="A81" s="5"/>
      <c r="B81" s="32"/>
      <c r="C81" s="5"/>
      <c r="D81" s="6"/>
      <c r="E81" s="19"/>
      <c r="F81" s="60"/>
      <c r="G81" s="18"/>
      <c r="H81" s="35"/>
      <c r="I81" s="21"/>
      <c r="J81" s="64"/>
    </row>
    <row r="82" spans="1:10" ht="17.100000000000001" customHeight="1" x14ac:dyDescent="0.25">
      <c r="A82" s="5"/>
      <c r="B82" s="53" t="s">
        <v>118</v>
      </c>
      <c r="C82" s="5" t="s">
        <v>110</v>
      </c>
      <c r="D82" s="6">
        <v>1</v>
      </c>
      <c r="E82" s="19">
        <f>J82</f>
        <v>624840</v>
      </c>
      <c r="F82" s="60">
        <f>+E82*D82</f>
        <v>624840</v>
      </c>
      <c r="G82" s="18"/>
      <c r="H82" s="35">
        <v>520700</v>
      </c>
      <c r="I82" s="21">
        <v>1.2</v>
      </c>
      <c r="J82" s="64">
        <f t="shared" si="0"/>
        <v>624840</v>
      </c>
    </row>
    <row r="83" spans="1:10" ht="17.100000000000001" customHeight="1" x14ac:dyDescent="0.25">
      <c r="A83" s="5"/>
      <c r="B83" s="32"/>
      <c r="C83" s="5"/>
      <c r="D83" s="6"/>
      <c r="E83" s="19"/>
      <c r="F83" s="60"/>
      <c r="G83" s="18"/>
      <c r="H83" s="35"/>
      <c r="I83" s="21"/>
    </row>
    <row r="84" spans="1:10" ht="17.100000000000001" customHeight="1" x14ac:dyDescent="0.25">
      <c r="A84" s="5"/>
      <c r="B84" s="32"/>
      <c r="C84" s="5"/>
      <c r="D84" s="6"/>
      <c r="E84" s="19"/>
      <c r="F84" s="60"/>
      <c r="G84" s="18"/>
      <c r="H84" s="35"/>
      <c r="I84" s="21"/>
    </row>
    <row r="85" spans="1:10" ht="17.100000000000001" customHeight="1" x14ac:dyDescent="0.25">
      <c r="A85" s="5"/>
      <c r="B85" s="53" t="s">
        <v>114</v>
      </c>
      <c r="C85" s="5"/>
      <c r="D85" s="6"/>
      <c r="E85" s="19"/>
      <c r="F85" s="60"/>
      <c r="G85" s="18"/>
      <c r="H85" s="35"/>
      <c r="I85" s="21"/>
    </row>
    <row r="86" spans="1:10" ht="17.100000000000001" customHeight="1" x14ac:dyDescent="0.25">
      <c r="A86" s="11"/>
      <c r="B86" s="31" t="s">
        <v>117</v>
      </c>
      <c r="C86" s="8" t="s">
        <v>14</v>
      </c>
      <c r="D86" s="9"/>
      <c r="E86" s="20"/>
      <c r="F86" s="20"/>
      <c r="G86" s="18"/>
      <c r="I86" s="37"/>
    </row>
    <row r="87" spans="1:10" s="30" customFormat="1" ht="17.100000000000001" customHeight="1" x14ac:dyDescent="0.25">
      <c r="A87" s="25"/>
      <c r="B87" s="39" t="s">
        <v>115</v>
      </c>
      <c r="C87" s="26"/>
      <c r="D87" s="27"/>
      <c r="E87" s="28"/>
      <c r="F87" s="28"/>
      <c r="G87" s="29"/>
      <c r="H87" s="36"/>
      <c r="I87" s="38"/>
    </row>
    <row r="88" spans="1:10" s="30" customFormat="1" ht="17.100000000000001" customHeight="1" x14ac:dyDescent="0.25">
      <c r="A88" s="25"/>
      <c r="B88" s="44" t="s">
        <v>135</v>
      </c>
      <c r="C88" s="26"/>
      <c r="D88" s="27"/>
      <c r="E88" s="28"/>
      <c r="F88" s="28"/>
      <c r="G88" s="29"/>
      <c r="H88" s="36"/>
      <c r="I88" s="38"/>
    </row>
    <row r="89" spans="1:10" s="30" customFormat="1" ht="17.100000000000001" customHeight="1" x14ac:dyDescent="0.25">
      <c r="A89" s="25"/>
      <c r="B89" s="55"/>
      <c r="C89" s="26"/>
      <c r="D89" s="27"/>
      <c r="E89" s="28"/>
      <c r="F89" s="28"/>
      <c r="G89" s="29"/>
      <c r="H89" s="36"/>
      <c r="I89" s="38"/>
    </row>
    <row r="90" spans="1:10" s="16" customFormat="1" ht="17.100000000000001" customHeight="1" x14ac:dyDescent="0.25">
      <c r="A90" s="75" t="s">
        <v>12</v>
      </c>
      <c r="B90" s="75"/>
      <c r="C90" s="75"/>
      <c r="D90" s="75"/>
      <c r="E90" s="75"/>
      <c r="F90" s="61">
        <f>SUM(F16:F89)</f>
        <v>4534180.7999999989</v>
      </c>
      <c r="G90" s="18"/>
      <c r="H90" s="35">
        <f>+F90*30%</f>
        <v>1360254.2399999995</v>
      </c>
      <c r="I90" s="21"/>
    </row>
    <row r="91" spans="1:10" s="16" customFormat="1" ht="17.100000000000001" customHeight="1" x14ac:dyDescent="0.25">
      <c r="A91" s="75" t="s">
        <v>5</v>
      </c>
      <c r="B91" s="75"/>
      <c r="C91" s="75"/>
      <c r="D91" s="75"/>
      <c r="E91" s="75"/>
      <c r="F91" s="67">
        <f>+F90*0.18</f>
        <v>816152.54399999976</v>
      </c>
      <c r="G91" s="18"/>
      <c r="H91" s="35"/>
      <c r="I91" s="21"/>
    </row>
    <row r="92" spans="1:10" s="16" customFormat="1" ht="17.100000000000001" customHeight="1" x14ac:dyDescent="0.25">
      <c r="A92" s="75" t="s">
        <v>6</v>
      </c>
      <c r="B92" s="75"/>
      <c r="C92" s="75"/>
      <c r="D92" s="75"/>
      <c r="E92" s="75"/>
      <c r="F92" s="61">
        <f>SUM(F90:F91)</f>
        <v>5350333.3439999986</v>
      </c>
      <c r="G92" s="18"/>
      <c r="H92" s="35"/>
      <c r="I92" s="21"/>
    </row>
    <row r="93" spans="1:10" s="16" customFormat="1" ht="17.100000000000001" customHeight="1" x14ac:dyDescent="0.25">
      <c r="E93" s="18"/>
      <c r="F93" s="58"/>
      <c r="G93" s="18"/>
      <c r="H93" s="35"/>
      <c r="I93" s="21"/>
    </row>
    <row r="94" spans="1:10" s="16" customFormat="1" ht="17.100000000000001" customHeight="1" x14ac:dyDescent="0.25">
      <c r="A94" s="23" t="s">
        <v>9</v>
      </c>
      <c r="E94" s="18"/>
      <c r="F94" s="58"/>
      <c r="G94" s="18"/>
      <c r="H94" s="35"/>
      <c r="I94" s="21"/>
    </row>
    <row r="95" spans="1:10" s="16" customFormat="1" ht="17.100000000000001" customHeight="1" x14ac:dyDescent="0.25">
      <c r="A95" s="43" t="s">
        <v>133</v>
      </c>
      <c r="E95" s="18"/>
      <c r="F95" s="58"/>
      <c r="G95" s="18"/>
      <c r="H95" s="35"/>
      <c r="I95" s="21"/>
    </row>
    <row r="96" spans="1:10" s="16" customFormat="1" ht="17.100000000000001" customHeight="1" x14ac:dyDescent="0.25">
      <c r="E96" s="18"/>
      <c r="F96" s="58"/>
      <c r="G96" s="18"/>
      <c r="H96" s="35"/>
      <c r="I96" s="21"/>
    </row>
    <row r="97" spans="1:9" s="16" customFormat="1" ht="17.100000000000001" customHeight="1" x14ac:dyDescent="0.25">
      <c r="A97" s="24" t="s">
        <v>7</v>
      </c>
      <c r="E97" s="18"/>
      <c r="F97" s="58"/>
      <c r="G97" s="18"/>
      <c r="H97" s="35"/>
      <c r="I97" s="21"/>
    </row>
    <row r="98" spans="1:9" s="16" customFormat="1" ht="17.100000000000001" customHeight="1" x14ac:dyDescent="0.25">
      <c r="E98" s="18"/>
      <c r="F98" s="58"/>
      <c r="G98" s="18"/>
      <c r="H98" s="35"/>
      <c r="I98" s="21"/>
    </row>
    <row r="99" spans="1:9" s="16" customFormat="1" ht="17.100000000000001" customHeight="1" x14ac:dyDescent="0.25">
      <c r="E99" s="18"/>
      <c r="F99" s="58"/>
      <c r="G99" s="18"/>
      <c r="H99" s="35"/>
      <c r="I99" s="21"/>
    </row>
  </sheetData>
  <mergeCells count="6">
    <mergeCell ref="C11:D11"/>
    <mergeCell ref="E11:F11"/>
    <mergeCell ref="A90:E90"/>
    <mergeCell ref="A91:E91"/>
    <mergeCell ref="A92:E92"/>
    <mergeCell ref="A55:F55"/>
  </mergeCells>
  <phoneticPr fontId="1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4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C4BC8-7615-4149-BFF8-DF44FF0B6987}">
  <dimension ref="A1:Q100"/>
  <sheetViews>
    <sheetView tabSelected="1" topLeftCell="A8" zoomScaleNormal="100" workbookViewId="0">
      <selection activeCell="F88" sqref="F88"/>
    </sheetView>
  </sheetViews>
  <sheetFormatPr baseColWidth="10" defaultColWidth="9.140625" defaultRowHeight="17.100000000000001" customHeight="1" x14ac:dyDescent="0.25"/>
  <cols>
    <col min="1" max="1" width="8.5703125" style="10" customWidth="1"/>
    <col min="2" max="2" width="63.7109375" style="3" customWidth="1"/>
    <col min="3" max="3" width="6.42578125" style="3" customWidth="1"/>
    <col min="4" max="4" width="6.42578125" style="13" customWidth="1"/>
    <col min="5" max="5" width="13.42578125" style="13" customWidth="1"/>
    <col min="6" max="6" width="14.7109375" style="63" customWidth="1"/>
    <col min="7" max="7" width="8.7109375" style="13" customWidth="1"/>
    <col min="8" max="8" width="13.28515625" style="34" customWidth="1"/>
    <col min="9" max="9" width="9" style="33" customWidth="1"/>
    <col min="10" max="10" width="12.42578125" style="3" customWidth="1"/>
    <col min="11" max="12" width="9.140625" style="3"/>
    <col min="13" max="13" width="13.7109375" style="3" customWidth="1"/>
    <col min="14" max="14" width="9.140625" style="3"/>
    <col min="15" max="15" width="11.5703125" style="3" bestFit="1" customWidth="1"/>
    <col min="16" max="16" width="9.140625" style="3"/>
    <col min="17" max="17" width="14.42578125" style="3" bestFit="1" customWidth="1"/>
    <col min="18" max="256" width="9.140625" style="3"/>
    <col min="257" max="257" width="8.42578125" style="3" customWidth="1"/>
    <col min="258" max="258" width="54.7109375" style="3" customWidth="1"/>
    <col min="259" max="259" width="7.85546875" style="3" customWidth="1"/>
    <col min="260" max="260" width="10" style="3" customWidth="1"/>
    <col min="261" max="261" width="20.5703125" style="3" customWidth="1"/>
    <col min="262" max="262" width="15.7109375" style="3" bestFit="1" customWidth="1"/>
    <col min="263" max="263" width="14.5703125" style="3" bestFit="1" customWidth="1"/>
    <col min="264" max="512" width="9.140625" style="3"/>
    <col min="513" max="513" width="8.42578125" style="3" customWidth="1"/>
    <col min="514" max="514" width="54.7109375" style="3" customWidth="1"/>
    <col min="515" max="515" width="7.85546875" style="3" customWidth="1"/>
    <col min="516" max="516" width="10" style="3" customWidth="1"/>
    <col min="517" max="517" width="20.5703125" style="3" customWidth="1"/>
    <col min="518" max="518" width="15.7109375" style="3" bestFit="1" customWidth="1"/>
    <col min="519" max="519" width="14.5703125" style="3" bestFit="1" customWidth="1"/>
    <col min="520" max="768" width="9.140625" style="3"/>
    <col min="769" max="769" width="8.42578125" style="3" customWidth="1"/>
    <col min="770" max="770" width="54.7109375" style="3" customWidth="1"/>
    <col min="771" max="771" width="7.85546875" style="3" customWidth="1"/>
    <col min="772" max="772" width="10" style="3" customWidth="1"/>
    <col min="773" max="773" width="20.5703125" style="3" customWidth="1"/>
    <col min="774" max="774" width="15.7109375" style="3" bestFit="1" customWidth="1"/>
    <col min="775" max="775" width="14.5703125" style="3" bestFit="1" customWidth="1"/>
    <col min="776" max="1024" width="9.140625" style="3"/>
    <col min="1025" max="1025" width="8.42578125" style="3" customWidth="1"/>
    <col min="1026" max="1026" width="54.7109375" style="3" customWidth="1"/>
    <col min="1027" max="1027" width="7.85546875" style="3" customWidth="1"/>
    <col min="1028" max="1028" width="10" style="3" customWidth="1"/>
    <col min="1029" max="1029" width="20.5703125" style="3" customWidth="1"/>
    <col min="1030" max="1030" width="15.7109375" style="3" bestFit="1" customWidth="1"/>
    <col min="1031" max="1031" width="14.5703125" style="3" bestFit="1" customWidth="1"/>
    <col min="1032" max="1280" width="9.140625" style="3"/>
    <col min="1281" max="1281" width="8.42578125" style="3" customWidth="1"/>
    <col min="1282" max="1282" width="54.7109375" style="3" customWidth="1"/>
    <col min="1283" max="1283" width="7.85546875" style="3" customWidth="1"/>
    <col min="1284" max="1284" width="10" style="3" customWidth="1"/>
    <col min="1285" max="1285" width="20.5703125" style="3" customWidth="1"/>
    <col min="1286" max="1286" width="15.7109375" style="3" bestFit="1" customWidth="1"/>
    <col min="1287" max="1287" width="14.5703125" style="3" bestFit="1" customWidth="1"/>
    <col min="1288" max="1536" width="9.140625" style="3"/>
    <col min="1537" max="1537" width="8.42578125" style="3" customWidth="1"/>
    <col min="1538" max="1538" width="54.7109375" style="3" customWidth="1"/>
    <col min="1539" max="1539" width="7.85546875" style="3" customWidth="1"/>
    <col min="1540" max="1540" width="10" style="3" customWidth="1"/>
    <col min="1541" max="1541" width="20.5703125" style="3" customWidth="1"/>
    <col min="1542" max="1542" width="15.7109375" style="3" bestFit="1" customWidth="1"/>
    <col min="1543" max="1543" width="14.5703125" style="3" bestFit="1" customWidth="1"/>
    <col min="1544" max="1792" width="9.140625" style="3"/>
    <col min="1793" max="1793" width="8.42578125" style="3" customWidth="1"/>
    <col min="1794" max="1794" width="54.7109375" style="3" customWidth="1"/>
    <col min="1795" max="1795" width="7.85546875" style="3" customWidth="1"/>
    <col min="1796" max="1796" width="10" style="3" customWidth="1"/>
    <col min="1797" max="1797" width="20.5703125" style="3" customWidth="1"/>
    <col min="1798" max="1798" width="15.7109375" style="3" bestFit="1" customWidth="1"/>
    <col min="1799" max="1799" width="14.5703125" style="3" bestFit="1" customWidth="1"/>
    <col min="1800" max="2048" width="9.140625" style="3"/>
    <col min="2049" max="2049" width="8.42578125" style="3" customWidth="1"/>
    <col min="2050" max="2050" width="54.7109375" style="3" customWidth="1"/>
    <col min="2051" max="2051" width="7.85546875" style="3" customWidth="1"/>
    <col min="2052" max="2052" width="10" style="3" customWidth="1"/>
    <col min="2053" max="2053" width="20.5703125" style="3" customWidth="1"/>
    <col min="2054" max="2054" width="15.7109375" style="3" bestFit="1" customWidth="1"/>
    <col min="2055" max="2055" width="14.5703125" style="3" bestFit="1" customWidth="1"/>
    <col min="2056" max="2304" width="9.140625" style="3"/>
    <col min="2305" max="2305" width="8.42578125" style="3" customWidth="1"/>
    <col min="2306" max="2306" width="54.7109375" style="3" customWidth="1"/>
    <col min="2307" max="2307" width="7.85546875" style="3" customWidth="1"/>
    <col min="2308" max="2308" width="10" style="3" customWidth="1"/>
    <col min="2309" max="2309" width="20.5703125" style="3" customWidth="1"/>
    <col min="2310" max="2310" width="15.7109375" style="3" bestFit="1" customWidth="1"/>
    <col min="2311" max="2311" width="14.5703125" style="3" bestFit="1" customWidth="1"/>
    <col min="2312" max="2560" width="9.140625" style="3"/>
    <col min="2561" max="2561" width="8.42578125" style="3" customWidth="1"/>
    <col min="2562" max="2562" width="54.7109375" style="3" customWidth="1"/>
    <col min="2563" max="2563" width="7.85546875" style="3" customWidth="1"/>
    <col min="2564" max="2564" width="10" style="3" customWidth="1"/>
    <col min="2565" max="2565" width="20.5703125" style="3" customWidth="1"/>
    <col min="2566" max="2566" width="15.7109375" style="3" bestFit="1" customWidth="1"/>
    <col min="2567" max="2567" width="14.5703125" style="3" bestFit="1" customWidth="1"/>
    <col min="2568" max="2816" width="9.140625" style="3"/>
    <col min="2817" max="2817" width="8.42578125" style="3" customWidth="1"/>
    <col min="2818" max="2818" width="54.7109375" style="3" customWidth="1"/>
    <col min="2819" max="2819" width="7.85546875" style="3" customWidth="1"/>
    <col min="2820" max="2820" width="10" style="3" customWidth="1"/>
    <col min="2821" max="2821" width="20.5703125" style="3" customWidth="1"/>
    <col min="2822" max="2822" width="15.7109375" style="3" bestFit="1" customWidth="1"/>
    <col min="2823" max="2823" width="14.5703125" style="3" bestFit="1" customWidth="1"/>
    <col min="2824" max="3072" width="9.140625" style="3"/>
    <col min="3073" max="3073" width="8.42578125" style="3" customWidth="1"/>
    <col min="3074" max="3074" width="54.7109375" style="3" customWidth="1"/>
    <col min="3075" max="3075" width="7.85546875" style="3" customWidth="1"/>
    <col min="3076" max="3076" width="10" style="3" customWidth="1"/>
    <col min="3077" max="3077" width="20.5703125" style="3" customWidth="1"/>
    <col min="3078" max="3078" width="15.7109375" style="3" bestFit="1" customWidth="1"/>
    <col min="3079" max="3079" width="14.5703125" style="3" bestFit="1" customWidth="1"/>
    <col min="3080" max="3328" width="9.140625" style="3"/>
    <col min="3329" max="3329" width="8.42578125" style="3" customWidth="1"/>
    <col min="3330" max="3330" width="54.7109375" style="3" customWidth="1"/>
    <col min="3331" max="3331" width="7.85546875" style="3" customWidth="1"/>
    <col min="3332" max="3332" width="10" style="3" customWidth="1"/>
    <col min="3333" max="3333" width="20.5703125" style="3" customWidth="1"/>
    <col min="3334" max="3334" width="15.7109375" style="3" bestFit="1" customWidth="1"/>
    <col min="3335" max="3335" width="14.5703125" style="3" bestFit="1" customWidth="1"/>
    <col min="3336" max="3584" width="9.140625" style="3"/>
    <col min="3585" max="3585" width="8.42578125" style="3" customWidth="1"/>
    <col min="3586" max="3586" width="54.7109375" style="3" customWidth="1"/>
    <col min="3587" max="3587" width="7.85546875" style="3" customWidth="1"/>
    <col min="3588" max="3588" width="10" style="3" customWidth="1"/>
    <col min="3589" max="3589" width="20.5703125" style="3" customWidth="1"/>
    <col min="3590" max="3590" width="15.7109375" style="3" bestFit="1" customWidth="1"/>
    <col min="3591" max="3591" width="14.5703125" style="3" bestFit="1" customWidth="1"/>
    <col min="3592" max="3840" width="9.140625" style="3"/>
    <col min="3841" max="3841" width="8.42578125" style="3" customWidth="1"/>
    <col min="3842" max="3842" width="54.7109375" style="3" customWidth="1"/>
    <col min="3843" max="3843" width="7.85546875" style="3" customWidth="1"/>
    <col min="3844" max="3844" width="10" style="3" customWidth="1"/>
    <col min="3845" max="3845" width="20.5703125" style="3" customWidth="1"/>
    <col min="3846" max="3846" width="15.7109375" style="3" bestFit="1" customWidth="1"/>
    <col min="3847" max="3847" width="14.5703125" style="3" bestFit="1" customWidth="1"/>
    <col min="3848" max="4096" width="9.140625" style="3"/>
    <col min="4097" max="4097" width="8.42578125" style="3" customWidth="1"/>
    <col min="4098" max="4098" width="54.7109375" style="3" customWidth="1"/>
    <col min="4099" max="4099" width="7.85546875" style="3" customWidth="1"/>
    <col min="4100" max="4100" width="10" style="3" customWidth="1"/>
    <col min="4101" max="4101" width="20.5703125" style="3" customWidth="1"/>
    <col min="4102" max="4102" width="15.7109375" style="3" bestFit="1" customWidth="1"/>
    <col min="4103" max="4103" width="14.5703125" style="3" bestFit="1" customWidth="1"/>
    <col min="4104" max="4352" width="9.140625" style="3"/>
    <col min="4353" max="4353" width="8.42578125" style="3" customWidth="1"/>
    <col min="4354" max="4354" width="54.7109375" style="3" customWidth="1"/>
    <col min="4355" max="4355" width="7.85546875" style="3" customWidth="1"/>
    <col min="4356" max="4356" width="10" style="3" customWidth="1"/>
    <col min="4357" max="4357" width="20.5703125" style="3" customWidth="1"/>
    <col min="4358" max="4358" width="15.7109375" style="3" bestFit="1" customWidth="1"/>
    <col min="4359" max="4359" width="14.5703125" style="3" bestFit="1" customWidth="1"/>
    <col min="4360" max="4608" width="9.140625" style="3"/>
    <col min="4609" max="4609" width="8.42578125" style="3" customWidth="1"/>
    <col min="4610" max="4610" width="54.7109375" style="3" customWidth="1"/>
    <col min="4611" max="4611" width="7.85546875" style="3" customWidth="1"/>
    <col min="4612" max="4612" width="10" style="3" customWidth="1"/>
    <col min="4613" max="4613" width="20.5703125" style="3" customWidth="1"/>
    <col min="4614" max="4614" width="15.7109375" style="3" bestFit="1" customWidth="1"/>
    <col min="4615" max="4615" width="14.5703125" style="3" bestFit="1" customWidth="1"/>
    <col min="4616" max="4864" width="9.140625" style="3"/>
    <col min="4865" max="4865" width="8.42578125" style="3" customWidth="1"/>
    <col min="4866" max="4866" width="54.7109375" style="3" customWidth="1"/>
    <col min="4867" max="4867" width="7.85546875" style="3" customWidth="1"/>
    <col min="4868" max="4868" width="10" style="3" customWidth="1"/>
    <col min="4869" max="4869" width="20.5703125" style="3" customWidth="1"/>
    <col min="4870" max="4870" width="15.7109375" style="3" bestFit="1" customWidth="1"/>
    <col min="4871" max="4871" width="14.5703125" style="3" bestFit="1" customWidth="1"/>
    <col min="4872" max="5120" width="9.140625" style="3"/>
    <col min="5121" max="5121" width="8.42578125" style="3" customWidth="1"/>
    <col min="5122" max="5122" width="54.7109375" style="3" customWidth="1"/>
    <col min="5123" max="5123" width="7.85546875" style="3" customWidth="1"/>
    <col min="5124" max="5124" width="10" style="3" customWidth="1"/>
    <col min="5125" max="5125" width="20.5703125" style="3" customWidth="1"/>
    <col min="5126" max="5126" width="15.7109375" style="3" bestFit="1" customWidth="1"/>
    <col min="5127" max="5127" width="14.5703125" style="3" bestFit="1" customWidth="1"/>
    <col min="5128" max="5376" width="9.140625" style="3"/>
    <col min="5377" max="5377" width="8.42578125" style="3" customWidth="1"/>
    <col min="5378" max="5378" width="54.7109375" style="3" customWidth="1"/>
    <col min="5379" max="5379" width="7.85546875" style="3" customWidth="1"/>
    <col min="5380" max="5380" width="10" style="3" customWidth="1"/>
    <col min="5381" max="5381" width="20.5703125" style="3" customWidth="1"/>
    <col min="5382" max="5382" width="15.7109375" style="3" bestFit="1" customWidth="1"/>
    <col min="5383" max="5383" width="14.5703125" style="3" bestFit="1" customWidth="1"/>
    <col min="5384" max="5632" width="9.140625" style="3"/>
    <col min="5633" max="5633" width="8.42578125" style="3" customWidth="1"/>
    <col min="5634" max="5634" width="54.7109375" style="3" customWidth="1"/>
    <col min="5635" max="5635" width="7.85546875" style="3" customWidth="1"/>
    <col min="5636" max="5636" width="10" style="3" customWidth="1"/>
    <col min="5637" max="5637" width="20.5703125" style="3" customWidth="1"/>
    <col min="5638" max="5638" width="15.7109375" style="3" bestFit="1" customWidth="1"/>
    <col min="5639" max="5639" width="14.5703125" style="3" bestFit="1" customWidth="1"/>
    <col min="5640" max="5888" width="9.140625" style="3"/>
    <col min="5889" max="5889" width="8.42578125" style="3" customWidth="1"/>
    <col min="5890" max="5890" width="54.7109375" style="3" customWidth="1"/>
    <col min="5891" max="5891" width="7.85546875" style="3" customWidth="1"/>
    <col min="5892" max="5892" width="10" style="3" customWidth="1"/>
    <col min="5893" max="5893" width="20.5703125" style="3" customWidth="1"/>
    <col min="5894" max="5894" width="15.7109375" style="3" bestFit="1" customWidth="1"/>
    <col min="5895" max="5895" width="14.5703125" style="3" bestFit="1" customWidth="1"/>
    <col min="5896" max="6144" width="9.140625" style="3"/>
    <col min="6145" max="6145" width="8.42578125" style="3" customWidth="1"/>
    <col min="6146" max="6146" width="54.7109375" style="3" customWidth="1"/>
    <col min="6147" max="6147" width="7.85546875" style="3" customWidth="1"/>
    <col min="6148" max="6148" width="10" style="3" customWidth="1"/>
    <col min="6149" max="6149" width="20.5703125" style="3" customWidth="1"/>
    <col min="6150" max="6150" width="15.7109375" style="3" bestFit="1" customWidth="1"/>
    <col min="6151" max="6151" width="14.5703125" style="3" bestFit="1" customWidth="1"/>
    <col min="6152" max="6400" width="9.140625" style="3"/>
    <col min="6401" max="6401" width="8.42578125" style="3" customWidth="1"/>
    <col min="6402" max="6402" width="54.7109375" style="3" customWidth="1"/>
    <col min="6403" max="6403" width="7.85546875" style="3" customWidth="1"/>
    <col min="6404" max="6404" width="10" style="3" customWidth="1"/>
    <col min="6405" max="6405" width="20.5703125" style="3" customWidth="1"/>
    <col min="6406" max="6406" width="15.7109375" style="3" bestFit="1" customWidth="1"/>
    <col min="6407" max="6407" width="14.5703125" style="3" bestFit="1" customWidth="1"/>
    <col min="6408" max="6656" width="9.140625" style="3"/>
    <col min="6657" max="6657" width="8.42578125" style="3" customWidth="1"/>
    <col min="6658" max="6658" width="54.7109375" style="3" customWidth="1"/>
    <col min="6659" max="6659" width="7.85546875" style="3" customWidth="1"/>
    <col min="6660" max="6660" width="10" style="3" customWidth="1"/>
    <col min="6661" max="6661" width="20.5703125" style="3" customWidth="1"/>
    <col min="6662" max="6662" width="15.7109375" style="3" bestFit="1" customWidth="1"/>
    <col min="6663" max="6663" width="14.5703125" style="3" bestFit="1" customWidth="1"/>
    <col min="6664" max="6912" width="9.140625" style="3"/>
    <col min="6913" max="6913" width="8.42578125" style="3" customWidth="1"/>
    <col min="6914" max="6914" width="54.7109375" style="3" customWidth="1"/>
    <col min="6915" max="6915" width="7.85546875" style="3" customWidth="1"/>
    <col min="6916" max="6916" width="10" style="3" customWidth="1"/>
    <col min="6917" max="6917" width="20.5703125" style="3" customWidth="1"/>
    <col min="6918" max="6918" width="15.7109375" style="3" bestFit="1" customWidth="1"/>
    <col min="6919" max="6919" width="14.5703125" style="3" bestFit="1" customWidth="1"/>
    <col min="6920" max="7168" width="9.140625" style="3"/>
    <col min="7169" max="7169" width="8.42578125" style="3" customWidth="1"/>
    <col min="7170" max="7170" width="54.7109375" style="3" customWidth="1"/>
    <col min="7171" max="7171" width="7.85546875" style="3" customWidth="1"/>
    <col min="7172" max="7172" width="10" style="3" customWidth="1"/>
    <col min="7173" max="7173" width="20.5703125" style="3" customWidth="1"/>
    <col min="7174" max="7174" width="15.7109375" style="3" bestFit="1" customWidth="1"/>
    <col min="7175" max="7175" width="14.5703125" style="3" bestFit="1" customWidth="1"/>
    <col min="7176" max="7424" width="9.140625" style="3"/>
    <col min="7425" max="7425" width="8.42578125" style="3" customWidth="1"/>
    <col min="7426" max="7426" width="54.7109375" style="3" customWidth="1"/>
    <col min="7427" max="7427" width="7.85546875" style="3" customWidth="1"/>
    <col min="7428" max="7428" width="10" style="3" customWidth="1"/>
    <col min="7429" max="7429" width="20.5703125" style="3" customWidth="1"/>
    <col min="7430" max="7430" width="15.7109375" style="3" bestFit="1" customWidth="1"/>
    <col min="7431" max="7431" width="14.5703125" style="3" bestFit="1" customWidth="1"/>
    <col min="7432" max="7680" width="9.140625" style="3"/>
    <col min="7681" max="7681" width="8.42578125" style="3" customWidth="1"/>
    <col min="7682" max="7682" width="54.7109375" style="3" customWidth="1"/>
    <col min="7683" max="7683" width="7.85546875" style="3" customWidth="1"/>
    <col min="7684" max="7684" width="10" style="3" customWidth="1"/>
    <col min="7685" max="7685" width="20.5703125" style="3" customWidth="1"/>
    <col min="7686" max="7686" width="15.7109375" style="3" bestFit="1" customWidth="1"/>
    <col min="7687" max="7687" width="14.5703125" style="3" bestFit="1" customWidth="1"/>
    <col min="7688" max="7936" width="9.140625" style="3"/>
    <col min="7937" max="7937" width="8.42578125" style="3" customWidth="1"/>
    <col min="7938" max="7938" width="54.7109375" style="3" customWidth="1"/>
    <col min="7939" max="7939" width="7.85546875" style="3" customWidth="1"/>
    <col min="7940" max="7940" width="10" style="3" customWidth="1"/>
    <col min="7941" max="7941" width="20.5703125" style="3" customWidth="1"/>
    <col min="7942" max="7942" width="15.7109375" style="3" bestFit="1" customWidth="1"/>
    <col min="7943" max="7943" width="14.5703125" style="3" bestFit="1" customWidth="1"/>
    <col min="7944" max="8192" width="9.140625" style="3"/>
    <col min="8193" max="8193" width="8.42578125" style="3" customWidth="1"/>
    <col min="8194" max="8194" width="54.7109375" style="3" customWidth="1"/>
    <col min="8195" max="8195" width="7.85546875" style="3" customWidth="1"/>
    <col min="8196" max="8196" width="10" style="3" customWidth="1"/>
    <col min="8197" max="8197" width="20.5703125" style="3" customWidth="1"/>
    <col min="8198" max="8198" width="15.7109375" style="3" bestFit="1" customWidth="1"/>
    <col min="8199" max="8199" width="14.5703125" style="3" bestFit="1" customWidth="1"/>
    <col min="8200" max="8448" width="9.140625" style="3"/>
    <col min="8449" max="8449" width="8.42578125" style="3" customWidth="1"/>
    <col min="8450" max="8450" width="54.7109375" style="3" customWidth="1"/>
    <col min="8451" max="8451" width="7.85546875" style="3" customWidth="1"/>
    <col min="8452" max="8452" width="10" style="3" customWidth="1"/>
    <col min="8453" max="8453" width="20.5703125" style="3" customWidth="1"/>
    <col min="8454" max="8454" width="15.7109375" style="3" bestFit="1" customWidth="1"/>
    <col min="8455" max="8455" width="14.5703125" style="3" bestFit="1" customWidth="1"/>
    <col min="8456" max="8704" width="9.140625" style="3"/>
    <col min="8705" max="8705" width="8.42578125" style="3" customWidth="1"/>
    <col min="8706" max="8706" width="54.7109375" style="3" customWidth="1"/>
    <col min="8707" max="8707" width="7.85546875" style="3" customWidth="1"/>
    <col min="8708" max="8708" width="10" style="3" customWidth="1"/>
    <col min="8709" max="8709" width="20.5703125" style="3" customWidth="1"/>
    <col min="8710" max="8710" width="15.7109375" style="3" bestFit="1" customWidth="1"/>
    <col min="8711" max="8711" width="14.5703125" style="3" bestFit="1" customWidth="1"/>
    <col min="8712" max="8960" width="9.140625" style="3"/>
    <col min="8961" max="8961" width="8.42578125" style="3" customWidth="1"/>
    <col min="8962" max="8962" width="54.7109375" style="3" customWidth="1"/>
    <col min="8963" max="8963" width="7.85546875" style="3" customWidth="1"/>
    <col min="8964" max="8964" width="10" style="3" customWidth="1"/>
    <col min="8965" max="8965" width="20.5703125" style="3" customWidth="1"/>
    <col min="8966" max="8966" width="15.7109375" style="3" bestFit="1" customWidth="1"/>
    <col min="8967" max="8967" width="14.5703125" style="3" bestFit="1" customWidth="1"/>
    <col min="8968" max="9216" width="9.140625" style="3"/>
    <col min="9217" max="9217" width="8.42578125" style="3" customWidth="1"/>
    <col min="9218" max="9218" width="54.7109375" style="3" customWidth="1"/>
    <col min="9219" max="9219" width="7.85546875" style="3" customWidth="1"/>
    <col min="9220" max="9220" width="10" style="3" customWidth="1"/>
    <col min="9221" max="9221" width="20.5703125" style="3" customWidth="1"/>
    <col min="9222" max="9222" width="15.7109375" style="3" bestFit="1" customWidth="1"/>
    <col min="9223" max="9223" width="14.5703125" style="3" bestFit="1" customWidth="1"/>
    <col min="9224" max="9472" width="9.140625" style="3"/>
    <col min="9473" max="9473" width="8.42578125" style="3" customWidth="1"/>
    <col min="9474" max="9474" width="54.7109375" style="3" customWidth="1"/>
    <col min="9475" max="9475" width="7.85546875" style="3" customWidth="1"/>
    <col min="9476" max="9476" width="10" style="3" customWidth="1"/>
    <col min="9477" max="9477" width="20.5703125" style="3" customWidth="1"/>
    <col min="9478" max="9478" width="15.7109375" style="3" bestFit="1" customWidth="1"/>
    <col min="9479" max="9479" width="14.5703125" style="3" bestFit="1" customWidth="1"/>
    <col min="9480" max="9728" width="9.140625" style="3"/>
    <col min="9729" max="9729" width="8.42578125" style="3" customWidth="1"/>
    <col min="9730" max="9730" width="54.7109375" style="3" customWidth="1"/>
    <col min="9731" max="9731" width="7.85546875" style="3" customWidth="1"/>
    <col min="9732" max="9732" width="10" style="3" customWidth="1"/>
    <col min="9733" max="9733" width="20.5703125" style="3" customWidth="1"/>
    <col min="9734" max="9734" width="15.7109375" style="3" bestFit="1" customWidth="1"/>
    <col min="9735" max="9735" width="14.5703125" style="3" bestFit="1" customWidth="1"/>
    <col min="9736" max="9984" width="9.140625" style="3"/>
    <col min="9985" max="9985" width="8.42578125" style="3" customWidth="1"/>
    <col min="9986" max="9986" width="54.7109375" style="3" customWidth="1"/>
    <col min="9987" max="9987" width="7.85546875" style="3" customWidth="1"/>
    <col min="9988" max="9988" width="10" style="3" customWidth="1"/>
    <col min="9989" max="9989" width="20.5703125" style="3" customWidth="1"/>
    <col min="9990" max="9990" width="15.7109375" style="3" bestFit="1" customWidth="1"/>
    <col min="9991" max="9991" width="14.5703125" style="3" bestFit="1" customWidth="1"/>
    <col min="9992" max="10240" width="9.140625" style="3"/>
    <col min="10241" max="10241" width="8.42578125" style="3" customWidth="1"/>
    <col min="10242" max="10242" width="54.7109375" style="3" customWidth="1"/>
    <col min="10243" max="10243" width="7.85546875" style="3" customWidth="1"/>
    <col min="10244" max="10244" width="10" style="3" customWidth="1"/>
    <col min="10245" max="10245" width="20.5703125" style="3" customWidth="1"/>
    <col min="10246" max="10246" width="15.7109375" style="3" bestFit="1" customWidth="1"/>
    <col min="10247" max="10247" width="14.5703125" style="3" bestFit="1" customWidth="1"/>
    <col min="10248" max="10496" width="9.140625" style="3"/>
    <col min="10497" max="10497" width="8.42578125" style="3" customWidth="1"/>
    <col min="10498" max="10498" width="54.7109375" style="3" customWidth="1"/>
    <col min="10499" max="10499" width="7.85546875" style="3" customWidth="1"/>
    <col min="10500" max="10500" width="10" style="3" customWidth="1"/>
    <col min="10501" max="10501" width="20.5703125" style="3" customWidth="1"/>
    <col min="10502" max="10502" width="15.7109375" style="3" bestFit="1" customWidth="1"/>
    <col min="10503" max="10503" width="14.5703125" style="3" bestFit="1" customWidth="1"/>
    <col min="10504" max="10752" width="9.140625" style="3"/>
    <col min="10753" max="10753" width="8.42578125" style="3" customWidth="1"/>
    <col min="10754" max="10754" width="54.7109375" style="3" customWidth="1"/>
    <col min="10755" max="10755" width="7.85546875" style="3" customWidth="1"/>
    <col min="10756" max="10756" width="10" style="3" customWidth="1"/>
    <col min="10757" max="10757" width="20.5703125" style="3" customWidth="1"/>
    <col min="10758" max="10758" width="15.7109375" style="3" bestFit="1" customWidth="1"/>
    <col min="10759" max="10759" width="14.5703125" style="3" bestFit="1" customWidth="1"/>
    <col min="10760" max="11008" width="9.140625" style="3"/>
    <col min="11009" max="11009" width="8.42578125" style="3" customWidth="1"/>
    <col min="11010" max="11010" width="54.7109375" style="3" customWidth="1"/>
    <col min="11011" max="11011" width="7.85546875" style="3" customWidth="1"/>
    <col min="11012" max="11012" width="10" style="3" customWidth="1"/>
    <col min="11013" max="11013" width="20.5703125" style="3" customWidth="1"/>
    <col min="11014" max="11014" width="15.7109375" style="3" bestFit="1" customWidth="1"/>
    <col min="11015" max="11015" width="14.5703125" style="3" bestFit="1" customWidth="1"/>
    <col min="11016" max="11264" width="9.140625" style="3"/>
    <col min="11265" max="11265" width="8.42578125" style="3" customWidth="1"/>
    <col min="11266" max="11266" width="54.7109375" style="3" customWidth="1"/>
    <col min="11267" max="11267" width="7.85546875" style="3" customWidth="1"/>
    <col min="11268" max="11268" width="10" style="3" customWidth="1"/>
    <col min="11269" max="11269" width="20.5703125" style="3" customWidth="1"/>
    <col min="11270" max="11270" width="15.7109375" style="3" bestFit="1" customWidth="1"/>
    <col min="11271" max="11271" width="14.5703125" style="3" bestFit="1" customWidth="1"/>
    <col min="11272" max="11520" width="9.140625" style="3"/>
    <col min="11521" max="11521" width="8.42578125" style="3" customWidth="1"/>
    <col min="11522" max="11522" width="54.7109375" style="3" customWidth="1"/>
    <col min="11523" max="11523" width="7.85546875" style="3" customWidth="1"/>
    <col min="11524" max="11524" width="10" style="3" customWidth="1"/>
    <col min="11525" max="11525" width="20.5703125" style="3" customWidth="1"/>
    <col min="11526" max="11526" width="15.7109375" style="3" bestFit="1" customWidth="1"/>
    <col min="11527" max="11527" width="14.5703125" style="3" bestFit="1" customWidth="1"/>
    <col min="11528" max="11776" width="9.140625" style="3"/>
    <col min="11777" max="11777" width="8.42578125" style="3" customWidth="1"/>
    <col min="11778" max="11778" width="54.7109375" style="3" customWidth="1"/>
    <col min="11779" max="11779" width="7.85546875" style="3" customWidth="1"/>
    <col min="11780" max="11780" width="10" style="3" customWidth="1"/>
    <col min="11781" max="11781" width="20.5703125" style="3" customWidth="1"/>
    <col min="11782" max="11782" width="15.7109375" style="3" bestFit="1" customWidth="1"/>
    <col min="11783" max="11783" width="14.5703125" style="3" bestFit="1" customWidth="1"/>
    <col min="11784" max="12032" width="9.140625" style="3"/>
    <col min="12033" max="12033" width="8.42578125" style="3" customWidth="1"/>
    <col min="12034" max="12034" width="54.7109375" style="3" customWidth="1"/>
    <col min="12035" max="12035" width="7.85546875" style="3" customWidth="1"/>
    <col min="12036" max="12036" width="10" style="3" customWidth="1"/>
    <col min="12037" max="12037" width="20.5703125" style="3" customWidth="1"/>
    <col min="12038" max="12038" width="15.7109375" style="3" bestFit="1" customWidth="1"/>
    <col min="12039" max="12039" width="14.5703125" style="3" bestFit="1" customWidth="1"/>
    <col min="12040" max="12288" width="9.140625" style="3"/>
    <col min="12289" max="12289" width="8.42578125" style="3" customWidth="1"/>
    <col min="12290" max="12290" width="54.7109375" style="3" customWidth="1"/>
    <col min="12291" max="12291" width="7.85546875" style="3" customWidth="1"/>
    <col min="12292" max="12292" width="10" style="3" customWidth="1"/>
    <col min="12293" max="12293" width="20.5703125" style="3" customWidth="1"/>
    <col min="12294" max="12294" width="15.7109375" style="3" bestFit="1" customWidth="1"/>
    <col min="12295" max="12295" width="14.5703125" style="3" bestFit="1" customWidth="1"/>
    <col min="12296" max="12544" width="9.140625" style="3"/>
    <col min="12545" max="12545" width="8.42578125" style="3" customWidth="1"/>
    <col min="12546" max="12546" width="54.7109375" style="3" customWidth="1"/>
    <col min="12547" max="12547" width="7.85546875" style="3" customWidth="1"/>
    <col min="12548" max="12548" width="10" style="3" customWidth="1"/>
    <col min="12549" max="12549" width="20.5703125" style="3" customWidth="1"/>
    <col min="12550" max="12550" width="15.7109375" style="3" bestFit="1" customWidth="1"/>
    <col min="12551" max="12551" width="14.5703125" style="3" bestFit="1" customWidth="1"/>
    <col min="12552" max="12800" width="9.140625" style="3"/>
    <col min="12801" max="12801" width="8.42578125" style="3" customWidth="1"/>
    <col min="12802" max="12802" width="54.7109375" style="3" customWidth="1"/>
    <col min="12803" max="12803" width="7.85546875" style="3" customWidth="1"/>
    <col min="12804" max="12804" width="10" style="3" customWidth="1"/>
    <col min="12805" max="12805" width="20.5703125" style="3" customWidth="1"/>
    <col min="12806" max="12806" width="15.7109375" style="3" bestFit="1" customWidth="1"/>
    <col min="12807" max="12807" width="14.5703125" style="3" bestFit="1" customWidth="1"/>
    <col min="12808" max="13056" width="9.140625" style="3"/>
    <col min="13057" max="13057" width="8.42578125" style="3" customWidth="1"/>
    <col min="13058" max="13058" width="54.7109375" style="3" customWidth="1"/>
    <col min="13059" max="13059" width="7.85546875" style="3" customWidth="1"/>
    <col min="13060" max="13060" width="10" style="3" customWidth="1"/>
    <col min="13061" max="13061" width="20.5703125" style="3" customWidth="1"/>
    <col min="13062" max="13062" width="15.7109375" style="3" bestFit="1" customWidth="1"/>
    <col min="13063" max="13063" width="14.5703125" style="3" bestFit="1" customWidth="1"/>
    <col min="13064" max="13312" width="9.140625" style="3"/>
    <col min="13313" max="13313" width="8.42578125" style="3" customWidth="1"/>
    <col min="13314" max="13314" width="54.7109375" style="3" customWidth="1"/>
    <col min="13315" max="13315" width="7.85546875" style="3" customWidth="1"/>
    <col min="13316" max="13316" width="10" style="3" customWidth="1"/>
    <col min="13317" max="13317" width="20.5703125" style="3" customWidth="1"/>
    <col min="13318" max="13318" width="15.7109375" style="3" bestFit="1" customWidth="1"/>
    <col min="13319" max="13319" width="14.5703125" style="3" bestFit="1" customWidth="1"/>
    <col min="13320" max="13568" width="9.140625" style="3"/>
    <col min="13569" max="13569" width="8.42578125" style="3" customWidth="1"/>
    <col min="13570" max="13570" width="54.7109375" style="3" customWidth="1"/>
    <col min="13571" max="13571" width="7.85546875" style="3" customWidth="1"/>
    <col min="13572" max="13572" width="10" style="3" customWidth="1"/>
    <col min="13573" max="13573" width="20.5703125" style="3" customWidth="1"/>
    <col min="13574" max="13574" width="15.7109375" style="3" bestFit="1" customWidth="1"/>
    <col min="13575" max="13575" width="14.5703125" style="3" bestFit="1" customWidth="1"/>
    <col min="13576" max="13824" width="9.140625" style="3"/>
    <col min="13825" max="13825" width="8.42578125" style="3" customWidth="1"/>
    <col min="13826" max="13826" width="54.7109375" style="3" customWidth="1"/>
    <col min="13827" max="13827" width="7.85546875" style="3" customWidth="1"/>
    <col min="13828" max="13828" width="10" style="3" customWidth="1"/>
    <col min="13829" max="13829" width="20.5703125" style="3" customWidth="1"/>
    <col min="13830" max="13830" width="15.7109375" style="3" bestFit="1" customWidth="1"/>
    <col min="13831" max="13831" width="14.5703125" style="3" bestFit="1" customWidth="1"/>
    <col min="13832" max="14080" width="9.140625" style="3"/>
    <col min="14081" max="14081" width="8.42578125" style="3" customWidth="1"/>
    <col min="14082" max="14082" width="54.7109375" style="3" customWidth="1"/>
    <col min="14083" max="14083" width="7.85546875" style="3" customWidth="1"/>
    <col min="14084" max="14084" width="10" style="3" customWidth="1"/>
    <col min="14085" max="14085" width="20.5703125" style="3" customWidth="1"/>
    <col min="14086" max="14086" width="15.7109375" style="3" bestFit="1" customWidth="1"/>
    <col min="14087" max="14087" width="14.5703125" style="3" bestFit="1" customWidth="1"/>
    <col min="14088" max="14336" width="9.140625" style="3"/>
    <col min="14337" max="14337" width="8.42578125" style="3" customWidth="1"/>
    <col min="14338" max="14338" width="54.7109375" style="3" customWidth="1"/>
    <col min="14339" max="14339" width="7.85546875" style="3" customWidth="1"/>
    <col min="14340" max="14340" width="10" style="3" customWidth="1"/>
    <col min="14341" max="14341" width="20.5703125" style="3" customWidth="1"/>
    <col min="14342" max="14342" width="15.7109375" style="3" bestFit="1" customWidth="1"/>
    <col min="14343" max="14343" width="14.5703125" style="3" bestFit="1" customWidth="1"/>
    <col min="14344" max="14592" width="9.140625" style="3"/>
    <col min="14593" max="14593" width="8.42578125" style="3" customWidth="1"/>
    <col min="14594" max="14594" width="54.7109375" style="3" customWidth="1"/>
    <col min="14595" max="14595" width="7.85546875" style="3" customWidth="1"/>
    <col min="14596" max="14596" width="10" style="3" customWidth="1"/>
    <col min="14597" max="14597" width="20.5703125" style="3" customWidth="1"/>
    <col min="14598" max="14598" width="15.7109375" style="3" bestFit="1" customWidth="1"/>
    <col min="14599" max="14599" width="14.5703125" style="3" bestFit="1" customWidth="1"/>
    <col min="14600" max="14848" width="9.140625" style="3"/>
    <col min="14849" max="14849" width="8.42578125" style="3" customWidth="1"/>
    <col min="14850" max="14850" width="54.7109375" style="3" customWidth="1"/>
    <col min="14851" max="14851" width="7.85546875" style="3" customWidth="1"/>
    <col min="14852" max="14852" width="10" style="3" customWidth="1"/>
    <col min="14853" max="14853" width="20.5703125" style="3" customWidth="1"/>
    <col min="14854" max="14854" width="15.7109375" style="3" bestFit="1" customWidth="1"/>
    <col min="14855" max="14855" width="14.5703125" style="3" bestFit="1" customWidth="1"/>
    <col min="14856" max="15104" width="9.140625" style="3"/>
    <col min="15105" max="15105" width="8.42578125" style="3" customWidth="1"/>
    <col min="15106" max="15106" width="54.7109375" style="3" customWidth="1"/>
    <col min="15107" max="15107" width="7.85546875" style="3" customWidth="1"/>
    <col min="15108" max="15108" width="10" style="3" customWidth="1"/>
    <col min="15109" max="15109" width="20.5703125" style="3" customWidth="1"/>
    <col min="15110" max="15110" width="15.7109375" style="3" bestFit="1" customWidth="1"/>
    <col min="15111" max="15111" width="14.5703125" style="3" bestFit="1" customWidth="1"/>
    <col min="15112" max="15360" width="9.140625" style="3"/>
    <col min="15361" max="15361" width="8.42578125" style="3" customWidth="1"/>
    <col min="15362" max="15362" width="54.7109375" style="3" customWidth="1"/>
    <col min="15363" max="15363" width="7.85546875" style="3" customWidth="1"/>
    <col min="15364" max="15364" width="10" style="3" customWidth="1"/>
    <col min="15365" max="15365" width="20.5703125" style="3" customWidth="1"/>
    <col min="15366" max="15366" width="15.7109375" style="3" bestFit="1" customWidth="1"/>
    <col min="15367" max="15367" width="14.5703125" style="3" bestFit="1" customWidth="1"/>
    <col min="15368" max="15616" width="9.140625" style="3"/>
    <col min="15617" max="15617" width="8.42578125" style="3" customWidth="1"/>
    <col min="15618" max="15618" width="54.7109375" style="3" customWidth="1"/>
    <col min="15619" max="15619" width="7.85546875" style="3" customWidth="1"/>
    <col min="15620" max="15620" width="10" style="3" customWidth="1"/>
    <col min="15621" max="15621" width="20.5703125" style="3" customWidth="1"/>
    <col min="15622" max="15622" width="15.7109375" style="3" bestFit="1" customWidth="1"/>
    <col min="15623" max="15623" width="14.5703125" style="3" bestFit="1" customWidth="1"/>
    <col min="15624" max="15872" width="9.140625" style="3"/>
    <col min="15873" max="15873" width="8.42578125" style="3" customWidth="1"/>
    <col min="15874" max="15874" width="54.7109375" style="3" customWidth="1"/>
    <col min="15875" max="15875" width="7.85546875" style="3" customWidth="1"/>
    <col min="15876" max="15876" width="10" style="3" customWidth="1"/>
    <col min="15877" max="15877" width="20.5703125" style="3" customWidth="1"/>
    <col min="15878" max="15878" width="15.7109375" style="3" bestFit="1" customWidth="1"/>
    <col min="15879" max="15879" width="14.5703125" style="3" bestFit="1" customWidth="1"/>
    <col min="15880" max="16128" width="9.140625" style="3"/>
    <col min="16129" max="16129" width="8.42578125" style="3" customWidth="1"/>
    <col min="16130" max="16130" width="54.7109375" style="3" customWidth="1"/>
    <col min="16131" max="16131" width="7.85546875" style="3" customWidth="1"/>
    <col min="16132" max="16132" width="10" style="3" customWidth="1"/>
    <col min="16133" max="16133" width="20.5703125" style="3" customWidth="1"/>
    <col min="16134" max="16134" width="15.7109375" style="3" bestFit="1" customWidth="1"/>
    <col min="16135" max="16135" width="14.5703125" style="3" bestFit="1" customWidth="1"/>
    <col min="16136" max="16384" width="9.140625" style="3"/>
  </cols>
  <sheetData>
    <row r="1" spans="1:10" ht="17.100000000000001" customHeight="1" x14ac:dyDescent="0.25">
      <c r="A1" s="1"/>
      <c r="B1" s="1"/>
      <c r="C1" s="1"/>
      <c r="D1" s="2"/>
      <c r="E1" s="2"/>
      <c r="F1" s="2"/>
    </row>
    <row r="2" spans="1:10" ht="17.100000000000001" customHeight="1" x14ac:dyDescent="0.25">
      <c r="A2" s="1"/>
      <c r="B2" s="1"/>
      <c r="C2" s="1"/>
      <c r="D2" s="2"/>
      <c r="E2" s="2"/>
      <c r="F2" s="2"/>
    </row>
    <row r="3" spans="1:10" ht="17.100000000000001" customHeight="1" x14ac:dyDescent="0.25">
      <c r="A3" s="1"/>
      <c r="B3" s="1"/>
      <c r="C3" s="1"/>
      <c r="D3" s="2"/>
      <c r="E3" s="2"/>
      <c r="F3" s="2"/>
    </row>
    <row r="4" spans="1:10" ht="17.100000000000001" customHeight="1" x14ac:dyDescent="0.25">
      <c r="A4" s="4"/>
      <c r="B4" s="1"/>
      <c r="C4" s="1"/>
      <c r="D4" s="2"/>
      <c r="E4" s="2"/>
      <c r="F4" s="2"/>
    </row>
    <row r="5" spans="1:10" ht="17.100000000000001" customHeight="1" x14ac:dyDescent="0.25">
      <c r="A5" s="4" t="s">
        <v>132</v>
      </c>
      <c r="B5" s="1"/>
      <c r="C5" s="1"/>
      <c r="D5" s="2"/>
      <c r="E5" s="2"/>
      <c r="F5" s="2"/>
    </row>
    <row r="6" spans="1:10" ht="17.100000000000001" customHeight="1" x14ac:dyDescent="0.25">
      <c r="B6" s="1"/>
      <c r="C6" s="1"/>
      <c r="D6" s="2"/>
      <c r="E6" s="2"/>
      <c r="F6" s="2"/>
    </row>
    <row r="7" spans="1:10" ht="17.100000000000001" customHeight="1" x14ac:dyDescent="0.25">
      <c r="A7" s="4"/>
      <c r="B7" s="1"/>
      <c r="C7" s="1"/>
      <c r="D7" s="2"/>
      <c r="E7" s="2"/>
      <c r="F7" s="2"/>
    </row>
    <row r="8" spans="1:10" s="16" customFormat="1" ht="17.100000000000001" customHeight="1" x14ac:dyDescent="0.25">
      <c r="B8" s="14"/>
      <c r="C8" s="15"/>
      <c r="D8" s="15"/>
      <c r="E8" s="2"/>
      <c r="F8" s="57"/>
      <c r="G8" s="18"/>
      <c r="H8" s="35"/>
      <c r="I8" s="21"/>
    </row>
    <row r="9" spans="1:10" s="51" customFormat="1" ht="17.100000000000001" customHeight="1" x14ac:dyDescent="0.25">
      <c r="A9" s="45" t="s">
        <v>113</v>
      </c>
      <c r="B9" s="45"/>
      <c r="C9" s="46"/>
      <c r="D9" s="46"/>
      <c r="E9" s="47"/>
      <c r="F9" s="47"/>
      <c r="G9" s="48"/>
      <c r="H9" s="49"/>
      <c r="I9" s="50"/>
    </row>
    <row r="10" spans="1:10" s="51" customFormat="1" ht="17.100000000000001" customHeight="1" x14ac:dyDescent="0.25">
      <c r="A10" s="52" t="s">
        <v>112</v>
      </c>
      <c r="B10" s="54"/>
      <c r="C10" s="74"/>
      <c r="D10" s="74"/>
      <c r="E10" s="74" t="s">
        <v>131</v>
      </c>
      <c r="F10" s="74"/>
      <c r="G10" s="48"/>
      <c r="H10" s="49"/>
      <c r="I10" s="50"/>
    </row>
    <row r="11" spans="1:10" s="16" customFormat="1" ht="17.100000000000001" customHeight="1" x14ac:dyDescent="0.25">
      <c r="A11" s="54" t="s">
        <v>65</v>
      </c>
      <c r="B11" s="21"/>
      <c r="C11" s="21"/>
      <c r="D11" s="21"/>
      <c r="F11" s="58"/>
      <c r="G11" s="18"/>
      <c r="H11" s="35"/>
      <c r="I11" s="21"/>
    </row>
    <row r="12" spans="1:10" s="16" customFormat="1" ht="17.100000000000001" customHeight="1" x14ac:dyDescent="0.25">
      <c r="A12" s="54"/>
      <c r="B12" s="21"/>
      <c r="C12" s="21"/>
      <c r="D12" s="21"/>
      <c r="F12" s="58"/>
      <c r="G12" s="18"/>
      <c r="H12" s="35"/>
      <c r="I12" s="21"/>
    </row>
    <row r="13" spans="1:10" ht="17.100000000000001" customHeight="1" x14ac:dyDescent="0.25">
      <c r="A13" s="40" t="s">
        <v>0</v>
      </c>
      <c r="B13" s="40" t="s">
        <v>10</v>
      </c>
      <c r="C13" s="40" t="s">
        <v>1</v>
      </c>
      <c r="D13" s="41" t="s">
        <v>2</v>
      </c>
      <c r="E13" s="42" t="s">
        <v>3</v>
      </c>
      <c r="F13" s="59" t="s">
        <v>4</v>
      </c>
      <c r="G13" s="18"/>
      <c r="H13" s="35"/>
      <c r="I13" s="21"/>
    </row>
    <row r="14" spans="1:10" ht="17.100000000000001" customHeight="1" x14ac:dyDescent="0.25">
      <c r="A14" s="5" t="s">
        <v>74</v>
      </c>
      <c r="B14" s="53" t="s">
        <v>125</v>
      </c>
      <c r="C14" s="5"/>
      <c r="D14" s="6"/>
      <c r="E14" s="19"/>
      <c r="F14" s="60"/>
      <c r="G14" s="18"/>
      <c r="H14" s="35"/>
      <c r="I14" s="21"/>
    </row>
    <row r="15" spans="1:10" ht="17.100000000000001" customHeight="1" x14ac:dyDescent="0.25">
      <c r="A15" s="5">
        <v>1</v>
      </c>
      <c r="B15" s="53" t="s">
        <v>124</v>
      </c>
      <c r="C15" s="5" t="s">
        <v>110</v>
      </c>
      <c r="D15" s="6">
        <v>1</v>
      </c>
      <c r="E15" s="19">
        <v>1233084</v>
      </c>
      <c r="F15" s="60">
        <f>E15*D15</f>
        <v>1233084</v>
      </c>
      <c r="G15" s="18"/>
      <c r="H15" s="35"/>
      <c r="I15" s="21"/>
    </row>
    <row r="16" spans="1:10" ht="17.100000000000001" customHeight="1" x14ac:dyDescent="0.25">
      <c r="A16" s="5" t="s">
        <v>75</v>
      </c>
      <c r="B16" s="65" t="s">
        <v>56</v>
      </c>
      <c r="C16" s="66"/>
      <c r="D16" s="66"/>
      <c r="E16" s="19"/>
      <c r="F16" s="19"/>
      <c r="G16" s="18"/>
      <c r="H16" s="35">
        <v>278931</v>
      </c>
      <c r="I16" s="21">
        <v>1.2</v>
      </c>
      <c r="J16" s="64">
        <f>I16*H16</f>
        <v>334717.2</v>
      </c>
    </row>
    <row r="17" spans="1:10" ht="17.100000000000001" customHeight="1" x14ac:dyDescent="0.25">
      <c r="A17" s="5" t="s">
        <v>76</v>
      </c>
      <c r="B17" s="65" t="s">
        <v>31</v>
      </c>
      <c r="C17" s="66"/>
      <c r="D17" s="66"/>
      <c r="E17" s="19"/>
      <c r="F17" s="19"/>
      <c r="G17" s="18"/>
      <c r="H17" s="35">
        <v>145182</v>
      </c>
      <c r="I17" s="21">
        <v>1.2</v>
      </c>
      <c r="J17" s="64">
        <f t="shared" ref="J17:J81" si="0">I17*H17</f>
        <v>174218.4</v>
      </c>
    </row>
    <row r="18" spans="1:10" ht="17.100000000000001" customHeight="1" x14ac:dyDescent="0.25">
      <c r="A18" s="5" t="s">
        <v>77</v>
      </c>
      <c r="B18" s="65" t="s">
        <v>26</v>
      </c>
      <c r="C18" s="66"/>
      <c r="D18" s="66"/>
      <c r="E18" s="19"/>
      <c r="F18" s="19"/>
      <c r="G18" s="18"/>
      <c r="H18" s="35">
        <v>38271</v>
      </c>
      <c r="I18" s="21">
        <v>1.2</v>
      </c>
      <c r="J18" s="64">
        <f t="shared" si="0"/>
        <v>45925.2</v>
      </c>
    </row>
    <row r="19" spans="1:10" ht="17.100000000000001" customHeight="1" x14ac:dyDescent="0.25">
      <c r="A19" s="5" t="s">
        <v>78</v>
      </c>
      <c r="B19" s="65" t="s">
        <v>32</v>
      </c>
      <c r="C19" s="66"/>
      <c r="D19" s="66"/>
      <c r="E19" s="19"/>
      <c r="F19" s="19"/>
      <c r="G19" s="18"/>
      <c r="H19" s="35">
        <v>31376</v>
      </c>
      <c r="I19" s="21">
        <v>1.2</v>
      </c>
      <c r="J19" s="64">
        <f t="shared" si="0"/>
        <v>37651.199999999997</v>
      </c>
    </row>
    <row r="20" spans="1:10" ht="17.100000000000001" customHeight="1" x14ac:dyDescent="0.25">
      <c r="A20" s="5" t="s">
        <v>79</v>
      </c>
      <c r="B20" s="65" t="s">
        <v>33</v>
      </c>
      <c r="C20" s="66"/>
      <c r="D20" s="66"/>
      <c r="E20" s="19"/>
      <c r="F20" s="19"/>
      <c r="G20" s="18"/>
      <c r="H20" s="35">
        <v>64904</v>
      </c>
      <c r="I20" s="21">
        <v>1.2</v>
      </c>
      <c r="J20" s="64">
        <f t="shared" si="0"/>
        <v>77884.800000000003</v>
      </c>
    </row>
    <row r="21" spans="1:10" ht="17.100000000000001" customHeight="1" x14ac:dyDescent="0.25">
      <c r="A21" s="5" t="s">
        <v>80</v>
      </c>
      <c r="B21" s="65" t="s">
        <v>27</v>
      </c>
      <c r="C21" s="66"/>
      <c r="D21" s="66"/>
      <c r="E21" s="19"/>
      <c r="F21" s="19"/>
      <c r="G21" s="18"/>
      <c r="H21" s="35">
        <v>45301</v>
      </c>
      <c r="I21" s="21">
        <v>1.2</v>
      </c>
      <c r="J21" s="64">
        <f t="shared" si="0"/>
        <v>54361.2</v>
      </c>
    </row>
    <row r="22" spans="1:10" ht="17.100000000000001" customHeight="1" x14ac:dyDescent="0.25">
      <c r="A22" s="5" t="s">
        <v>81</v>
      </c>
      <c r="B22" s="65" t="s">
        <v>30</v>
      </c>
      <c r="C22" s="66"/>
      <c r="D22" s="66"/>
      <c r="E22" s="19"/>
      <c r="F22" s="19"/>
      <c r="G22" s="18"/>
      <c r="H22" s="35">
        <v>43235</v>
      </c>
      <c r="I22" s="21">
        <v>1.2</v>
      </c>
      <c r="J22" s="64">
        <f t="shared" si="0"/>
        <v>51882</v>
      </c>
    </row>
    <row r="23" spans="1:10" ht="17.100000000000001" customHeight="1" x14ac:dyDescent="0.25">
      <c r="A23" s="5" t="s">
        <v>82</v>
      </c>
      <c r="B23" s="65" t="s">
        <v>28</v>
      </c>
      <c r="C23" s="66"/>
      <c r="D23" s="66"/>
      <c r="E23" s="19"/>
      <c r="F23" s="19"/>
      <c r="G23" s="18"/>
      <c r="H23" s="35">
        <v>5500</v>
      </c>
      <c r="I23" s="21">
        <v>1.2</v>
      </c>
      <c r="J23" s="64">
        <f t="shared" si="0"/>
        <v>6600</v>
      </c>
    </row>
    <row r="24" spans="1:10" ht="17.100000000000001" customHeight="1" x14ac:dyDescent="0.25">
      <c r="A24" s="5" t="s">
        <v>83</v>
      </c>
      <c r="B24" s="65" t="s">
        <v>18</v>
      </c>
      <c r="C24" s="66"/>
      <c r="D24" s="66"/>
      <c r="E24" s="19"/>
      <c r="F24" s="19"/>
      <c r="G24" s="18"/>
      <c r="H24" s="35">
        <v>5100</v>
      </c>
      <c r="I24" s="21">
        <v>1.2</v>
      </c>
      <c r="J24" s="64">
        <f t="shared" si="0"/>
        <v>6120</v>
      </c>
    </row>
    <row r="25" spans="1:10" ht="17.100000000000001" customHeight="1" x14ac:dyDescent="0.25">
      <c r="A25" s="5" t="s">
        <v>84</v>
      </c>
      <c r="B25" s="65" t="s">
        <v>29</v>
      </c>
      <c r="C25" s="66"/>
      <c r="D25" s="66"/>
      <c r="E25" s="19"/>
      <c r="F25" s="19"/>
      <c r="G25" s="18"/>
      <c r="H25" s="35">
        <v>5100</v>
      </c>
      <c r="I25" s="21">
        <v>1.2</v>
      </c>
      <c r="J25" s="64">
        <f t="shared" si="0"/>
        <v>6120</v>
      </c>
    </row>
    <row r="26" spans="1:10" ht="17.100000000000001" customHeight="1" x14ac:dyDescent="0.25">
      <c r="A26" s="5" t="s">
        <v>85</v>
      </c>
      <c r="B26" s="65" t="s">
        <v>51</v>
      </c>
      <c r="C26" s="66"/>
      <c r="D26" s="66"/>
      <c r="E26" s="19"/>
      <c r="F26" s="19"/>
      <c r="G26" s="18"/>
      <c r="H26" s="35">
        <v>21056</v>
      </c>
      <c r="I26" s="21">
        <v>1.2</v>
      </c>
      <c r="J26" s="64">
        <f t="shared" si="0"/>
        <v>25267.200000000001</v>
      </c>
    </row>
    <row r="27" spans="1:10" ht="17.100000000000001" customHeight="1" x14ac:dyDescent="0.25">
      <c r="A27" s="5"/>
      <c r="B27" s="32"/>
      <c r="C27" s="5"/>
      <c r="D27" s="6"/>
      <c r="E27" s="19"/>
      <c r="F27" s="19"/>
      <c r="G27" s="18"/>
      <c r="H27" s="35"/>
      <c r="I27" s="21"/>
      <c r="J27" s="64"/>
    </row>
    <row r="28" spans="1:10" ht="17.100000000000001" customHeight="1" x14ac:dyDescent="0.25">
      <c r="A28" s="5">
        <v>2</v>
      </c>
      <c r="B28" s="53" t="s">
        <v>123</v>
      </c>
      <c r="C28" s="5" t="s">
        <v>110</v>
      </c>
      <c r="D28" s="6">
        <v>1</v>
      </c>
      <c r="E28" s="19">
        <v>1139943.5999999999</v>
      </c>
      <c r="F28" s="60">
        <f>E28*D28</f>
        <v>1139943.5999999999</v>
      </c>
      <c r="G28" s="18"/>
      <c r="H28" s="35"/>
      <c r="I28" s="21"/>
      <c r="J28" s="64"/>
    </row>
    <row r="29" spans="1:10" ht="17.100000000000001" customHeight="1" x14ac:dyDescent="0.25">
      <c r="A29" s="5" t="s">
        <v>86</v>
      </c>
      <c r="B29" s="65" t="s">
        <v>53</v>
      </c>
      <c r="C29" s="5"/>
      <c r="D29" s="5"/>
      <c r="E29" s="19"/>
      <c r="F29" s="19"/>
      <c r="G29" s="18"/>
      <c r="H29" s="35">
        <v>38271</v>
      </c>
      <c r="I29" s="21">
        <v>1.2</v>
      </c>
      <c r="J29" s="64">
        <f t="shared" si="0"/>
        <v>45925.2</v>
      </c>
    </row>
    <row r="30" spans="1:10" ht="17.100000000000001" customHeight="1" x14ac:dyDescent="0.25">
      <c r="A30" s="5" t="s">
        <v>87</v>
      </c>
      <c r="B30" s="65" t="s">
        <v>54</v>
      </c>
      <c r="C30" s="5"/>
      <c r="D30" s="5"/>
      <c r="E30" s="19"/>
      <c r="F30" s="19"/>
      <c r="G30" s="18"/>
      <c r="H30" s="35">
        <v>31376</v>
      </c>
      <c r="I30" s="21">
        <v>1.2</v>
      </c>
      <c r="J30" s="64">
        <f t="shared" si="0"/>
        <v>37651.199999999997</v>
      </c>
    </row>
    <row r="31" spans="1:10" ht="17.100000000000001" customHeight="1" x14ac:dyDescent="0.25">
      <c r="A31" s="5" t="s">
        <v>88</v>
      </c>
      <c r="B31" s="65" t="s">
        <v>33</v>
      </c>
      <c r="C31" s="5"/>
      <c r="D31" s="5"/>
      <c r="E31" s="19"/>
      <c r="F31" s="19"/>
      <c r="G31" s="18"/>
      <c r="H31" s="35">
        <v>65896</v>
      </c>
      <c r="I31" s="21">
        <v>1.2</v>
      </c>
      <c r="J31" s="64">
        <f t="shared" si="0"/>
        <v>79075.199999999997</v>
      </c>
    </row>
    <row r="32" spans="1:10" ht="17.100000000000001" customHeight="1" x14ac:dyDescent="0.25">
      <c r="A32" s="5" t="s">
        <v>89</v>
      </c>
      <c r="B32" s="65" t="s">
        <v>30</v>
      </c>
      <c r="C32" s="5"/>
      <c r="D32" s="5"/>
      <c r="E32" s="19"/>
      <c r="F32" s="19"/>
      <c r="G32" s="18"/>
      <c r="H32" s="35">
        <v>43235</v>
      </c>
      <c r="I32" s="21">
        <v>1.2</v>
      </c>
      <c r="J32" s="64">
        <f t="shared" si="0"/>
        <v>51882</v>
      </c>
    </row>
    <row r="33" spans="1:10" ht="17.100000000000001" customHeight="1" x14ac:dyDescent="0.25">
      <c r="A33" s="5" t="s">
        <v>90</v>
      </c>
      <c r="B33" s="65" t="s">
        <v>27</v>
      </c>
      <c r="C33" s="5"/>
      <c r="D33" s="5"/>
      <c r="E33" s="19"/>
      <c r="F33" s="19"/>
      <c r="G33" s="18"/>
      <c r="H33" s="35">
        <v>45301</v>
      </c>
      <c r="I33" s="21">
        <v>1.2</v>
      </c>
      <c r="J33" s="64">
        <f t="shared" si="0"/>
        <v>54361.2</v>
      </c>
    </row>
    <row r="34" spans="1:10" ht="17.100000000000001" customHeight="1" x14ac:dyDescent="0.25">
      <c r="A34" s="5" t="s">
        <v>91</v>
      </c>
      <c r="B34" s="65" t="s">
        <v>34</v>
      </c>
      <c r="C34" s="5"/>
      <c r="D34" s="5"/>
      <c r="E34" s="19"/>
      <c r="F34" s="19"/>
      <c r="G34" s="18"/>
      <c r="H34" s="35">
        <v>18000</v>
      </c>
      <c r="I34" s="21">
        <v>1.2</v>
      </c>
      <c r="J34" s="64">
        <f t="shared" si="0"/>
        <v>21600</v>
      </c>
    </row>
    <row r="35" spans="1:10" ht="17.100000000000001" customHeight="1" x14ac:dyDescent="0.25">
      <c r="A35" s="5" t="s">
        <v>92</v>
      </c>
      <c r="B35" s="65" t="s">
        <v>18</v>
      </c>
      <c r="C35" s="5"/>
      <c r="D35" s="5"/>
      <c r="E35" s="19"/>
      <c r="F35" s="19"/>
      <c r="G35" s="18"/>
      <c r="H35" s="35">
        <v>5100</v>
      </c>
      <c r="I35" s="21">
        <v>1.2</v>
      </c>
      <c r="J35" s="64">
        <f t="shared" si="0"/>
        <v>6120</v>
      </c>
    </row>
    <row r="36" spans="1:10" ht="17.100000000000001" customHeight="1" x14ac:dyDescent="0.25">
      <c r="A36" s="5" t="s">
        <v>93</v>
      </c>
      <c r="B36" s="65" t="s">
        <v>29</v>
      </c>
      <c r="C36" s="5"/>
      <c r="D36" s="5"/>
      <c r="E36" s="19"/>
      <c r="F36" s="19"/>
      <c r="G36" s="18"/>
      <c r="H36" s="35">
        <v>5100</v>
      </c>
      <c r="I36" s="21">
        <v>1.2</v>
      </c>
      <c r="J36" s="64">
        <f t="shared" si="0"/>
        <v>6120</v>
      </c>
    </row>
    <row r="37" spans="1:10" ht="17.100000000000001" customHeight="1" x14ac:dyDescent="0.25">
      <c r="A37" s="5" t="s">
        <v>94</v>
      </c>
      <c r="B37" s="65" t="s">
        <v>28</v>
      </c>
      <c r="C37" s="5"/>
      <c r="D37" s="5"/>
      <c r="E37" s="19"/>
      <c r="F37" s="19"/>
      <c r="G37" s="18"/>
      <c r="H37" s="35">
        <v>5500</v>
      </c>
      <c r="I37" s="21">
        <v>1.2</v>
      </c>
      <c r="J37" s="64">
        <f t="shared" si="0"/>
        <v>6600</v>
      </c>
    </row>
    <row r="38" spans="1:10" ht="17.100000000000001" customHeight="1" x14ac:dyDescent="0.25">
      <c r="A38" s="5" t="s">
        <v>95</v>
      </c>
      <c r="B38" s="65" t="s">
        <v>55</v>
      </c>
      <c r="C38" s="5"/>
      <c r="D38" s="5"/>
      <c r="E38" s="19"/>
      <c r="F38" s="19"/>
      <c r="G38" s="18"/>
      <c r="H38" s="35">
        <v>139761</v>
      </c>
      <c r="I38" s="21">
        <v>1.2</v>
      </c>
      <c r="J38" s="64">
        <f t="shared" si="0"/>
        <v>167713.19999999998</v>
      </c>
    </row>
    <row r="39" spans="1:10" ht="17.100000000000001" customHeight="1" x14ac:dyDescent="0.25">
      <c r="A39" s="5" t="s">
        <v>96</v>
      </c>
      <c r="B39" s="65" t="s">
        <v>39</v>
      </c>
      <c r="C39" s="5"/>
      <c r="D39" s="5"/>
      <c r="E39" s="19"/>
      <c r="F39" s="19"/>
      <c r="G39" s="18"/>
      <c r="H39" s="35">
        <v>1688</v>
      </c>
      <c r="I39" s="21">
        <v>1.2</v>
      </c>
      <c r="J39" s="64">
        <f t="shared" si="0"/>
        <v>2025.6</v>
      </c>
    </row>
    <row r="40" spans="1:10" ht="17.100000000000001" customHeight="1" x14ac:dyDescent="0.25">
      <c r="A40" s="5" t="s">
        <v>97</v>
      </c>
      <c r="B40" s="65" t="s">
        <v>40</v>
      </c>
      <c r="C40" s="5"/>
      <c r="D40" s="5"/>
      <c r="E40" s="19"/>
      <c r="F40" s="19"/>
      <c r="G40" s="18"/>
      <c r="H40" s="35">
        <v>1688</v>
      </c>
      <c r="I40" s="21">
        <v>1.2</v>
      </c>
      <c r="J40" s="64">
        <f t="shared" si="0"/>
        <v>2025.6</v>
      </c>
    </row>
    <row r="41" spans="1:10" ht="17.100000000000001" customHeight="1" x14ac:dyDescent="0.25">
      <c r="A41" s="5" t="s">
        <v>98</v>
      </c>
      <c r="B41" s="65" t="s">
        <v>41</v>
      </c>
      <c r="C41" s="5"/>
      <c r="D41" s="5"/>
      <c r="E41" s="19"/>
      <c r="F41" s="19"/>
      <c r="G41" s="18"/>
      <c r="H41" s="35">
        <v>1441</v>
      </c>
      <c r="I41" s="21">
        <v>1.2</v>
      </c>
      <c r="J41" s="64">
        <f t="shared" si="0"/>
        <v>1729.2</v>
      </c>
    </row>
    <row r="42" spans="1:10" ht="17.100000000000001" customHeight="1" x14ac:dyDescent="0.25">
      <c r="A42" s="5" t="s">
        <v>99</v>
      </c>
      <c r="B42" s="65" t="s">
        <v>109</v>
      </c>
      <c r="C42" s="5"/>
      <c r="D42" s="5"/>
      <c r="E42" s="19"/>
      <c r="F42" s="19"/>
      <c r="G42" s="18"/>
      <c r="H42" s="35">
        <v>1441</v>
      </c>
      <c r="I42" s="21">
        <v>1.2</v>
      </c>
      <c r="J42" s="64">
        <f t="shared" si="0"/>
        <v>1729.2</v>
      </c>
    </row>
    <row r="43" spans="1:10" ht="17.100000000000001" customHeight="1" x14ac:dyDescent="0.25">
      <c r="A43" s="5" t="s">
        <v>100</v>
      </c>
      <c r="B43" s="65" t="s">
        <v>43</v>
      </c>
      <c r="C43" s="5"/>
      <c r="D43" s="5"/>
      <c r="E43" s="19"/>
      <c r="F43" s="19"/>
      <c r="G43" s="18"/>
      <c r="H43" s="35">
        <v>829</v>
      </c>
      <c r="I43" s="21">
        <v>1.2</v>
      </c>
      <c r="J43" s="64">
        <f t="shared" si="0"/>
        <v>994.8</v>
      </c>
    </row>
    <row r="44" spans="1:10" ht="17.100000000000001" customHeight="1" x14ac:dyDescent="0.25">
      <c r="A44" s="5" t="s">
        <v>101</v>
      </c>
      <c r="B44" s="65" t="s">
        <v>43</v>
      </c>
      <c r="C44" s="5"/>
      <c r="D44" s="5"/>
      <c r="E44" s="19"/>
      <c r="F44" s="19"/>
      <c r="G44" s="18"/>
      <c r="H44" s="35">
        <v>829</v>
      </c>
      <c r="I44" s="21">
        <v>1.2</v>
      </c>
      <c r="J44" s="64">
        <f t="shared" si="0"/>
        <v>994.8</v>
      </c>
    </row>
    <row r="45" spans="1:10" ht="17.100000000000001" customHeight="1" x14ac:dyDescent="0.25">
      <c r="A45" s="5" t="s">
        <v>102</v>
      </c>
      <c r="B45" s="65" t="s">
        <v>42</v>
      </c>
      <c r="C45" s="5"/>
      <c r="D45" s="5"/>
      <c r="E45" s="19"/>
      <c r="F45" s="19"/>
      <c r="G45" s="18"/>
      <c r="H45" s="35">
        <v>332</v>
      </c>
      <c r="I45" s="21">
        <v>1.2</v>
      </c>
      <c r="J45" s="64">
        <f t="shared" si="0"/>
        <v>398.4</v>
      </c>
    </row>
    <row r="46" spans="1:10" ht="17.100000000000001" customHeight="1" x14ac:dyDescent="0.25">
      <c r="A46" s="5" t="s">
        <v>103</v>
      </c>
      <c r="B46" s="65" t="s">
        <v>44</v>
      </c>
      <c r="C46" s="5"/>
      <c r="D46" s="5"/>
      <c r="E46" s="19"/>
      <c r="F46" s="19"/>
      <c r="G46" s="18"/>
      <c r="H46" s="35">
        <v>332</v>
      </c>
      <c r="I46" s="21">
        <v>1.2</v>
      </c>
      <c r="J46" s="64">
        <f t="shared" si="0"/>
        <v>398.4</v>
      </c>
    </row>
    <row r="47" spans="1:10" ht="17.100000000000001" customHeight="1" x14ac:dyDescent="0.25">
      <c r="A47" s="5" t="s">
        <v>104</v>
      </c>
      <c r="B47" s="65" t="s">
        <v>45</v>
      </c>
      <c r="C47" s="5"/>
      <c r="D47" s="5"/>
      <c r="E47" s="19"/>
      <c r="F47" s="19"/>
      <c r="G47" s="18"/>
      <c r="H47" s="35">
        <v>150</v>
      </c>
      <c r="I47" s="21">
        <v>1.2</v>
      </c>
      <c r="J47" s="64">
        <f t="shared" si="0"/>
        <v>180</v>
      </c>
    </row>
    <row r="48" spans="1:10" ht="17.100000000000001" customHeight="1" x14ac:dyDescent="0.25">
      <c r="A48" s="5" t="s">
        <v>105</v>
      </c>
      <c r="B48" s="65" t="s">
        <v>46</v>
      </c>
      <c r="C48" s="5"/>
      <c r="D48" s="5"/>
      <c r="E48" s="19"/>
      <c r="F48" s="19"/>
      <c r="G48" s="18"/>
      <c r="H48" s="35">
        <v>150</v>
      </c>
      <c r="I48" s="21">
        <v>1.2</v>
      </c>
      <c r="J48" s="64">
        <f t="shared" si="0"/>
        <v>180</v>
      </c>
    </row>
    <row r="49" spans="1:10" ht="17.100000000000001" customHeight="1" x14ac:dyDescent="0.25">
      <c r="A49" s="5" t="s">
        <v>128</v>
      </c>
      <c r="B49" s="65" t="s">
        <v>47</v>
      </c>
      <c r="C49" s="5"/>
      <c r="D49" s="5"/>
      <c r="E49" s="19"/>
      <c r="F49" s="19"/>
      <c r="G49" s="18"/>
      <c r="H49" s="35">
        <v>100</v>
      </c>
      <c r="I49" s="21">
        <v>1.2</v>
      </c>
      <c r="J49" s="64">
        <f t="shared" si="0"/>
        <v>120</v>
      </c>
    </row>
    <row r="50" spans="1:10" ht="17.100000000000001" customHeight="1" x14ac:dyDescent="0.25">
      <c r="A50" s="5" t="s">
        <v>129</v>
      </c>
      <c r="B50" s="65" t="s">
        <v>48</v>
      </c>
      <c r="C50" s="5"/>
      <c r="D50" s="5"/>
      <c r="E50" s="19"/>
      <c r="F50" s="19"/>
      <c r="G50" s="18"/>
      <c r="H50" s="35">
        <v>50</v>
      </c>
      <c r="I50" s="21">
        <v>1.2</v>
      </c>
      <c r="J50" s="64">
        <f t="shared" si="0"/>
        <v>60</v>
      </c>
    </row>
    <row r="51" spans="1:10" ht="17.100000000000001" customHeight="1" x14ac:dyDescent="0.25">
      <c r="A51" s="5" t="s">
        <v>130</v>
      </c>
      <c r="B51" s="65" t="s">
        <v>49</v>
      </c>
      <c r="C51" s="5"/>
      <c r="D51" s="5"/>
      <c r="E51" s="19"/>
      <c r="F51" s="19"/>
      <c r="G51" s="18"/>
      <c r="H51" s="35">
        <v>2565</v>
      </c>
      <c r="I51" s="21">
        <v>1.2</v>
      </c>
      <c r="J51" s="64">
        <f t="shared" si="0"/>
        <v>3078</v>
      </c>
    </row>
    <row r="52" spans="1:10" ht="17.100000000000001" customHeight="1" x14ac:dyDescent="0.25">
      <c r="A52" s="33"/>
      <c r="B52" s="69"/>
      <c r="C52" s="33"/>
      <c r="D52" s="33"/>
      <c r="E52" s="70"/>
      <c r="F52" s="70"/>
      <c r="G52" s="18"/>
      <c r="H52" s="35"/>
      <c r="I52" s="21"/>
      <c r="J52" s="64"/>
    </row>
    <row r="53" spans="1:10" ht="17.100000000000001" customHeight="1" x14ac:dyDescent="0.25">
      <c r="A53" s="33"/>
      <c r="B53" s="69"/>
      <c r="C53" s="33"/>
      <c r="D53" s="33"/>
      <c r="E53" s="70"/>
      <c r="F53" s="70"/>
      <c r="G53" s="18"/>
      <c r="H53" s="35"/>
      <c r="I53" s="21"/>
      <c r="J53" s="64"/>
    </row>
    <row r="54" spans="1:10" ht="17.100000000000001" customHeight="1" x14ac:dyDescent="0.25">
      <c r="A54" s="76" t="s">
        <v>134</v>
      </c>
      <c r="B54" s="76"/>
      <c r="C54" s="76"/>
      <c r="D54" s="76"/>
      <c r="E54" s="76"/>
      <c r="F54" s="76"/>
      <c r="G54" s="18"/>
      <c r="H54" s="35"/>
      <c r="I54" s="21"/>
      <c r="J54" s="64"/>
    </row>
    <row r="55" spans="1:10" ht="17.100000000000001" customHeight="1" x14ac:dyDescent="0.25">
      <c r="A55" s="5" t="s">
        <v>106</v>
      </c>
      <c r="B55" s="53" t="s">
        <v>127</v>
      </c>
      <c r="C55" s="5" t="s">
        <v>110</v>
      </c>
      <c r="D55" s="6">
        <v>1</v>
      </c>
      <c r="E55" s="19">
        <v>929784</v>
      </c>
      <c r="F55" s="60">
        <f>E55*D55</f>
        <v>929784</v>
      </c>
      <c r="G55" s="18"/>
      <c r="H55" s="35"/>
      <c r="I55" s="21"/>
      <c r="J55" s="64"/>
    </row>
    <row r="56" spans="1:10" ht="17.100000000000001" customHeight="1" x14ac:dyDescent="0.25">
      <c r="A56" s="5">
        <v>1</v>
      </c>
      <c r="B56" s="65" t="s">
        <v>57</v>
      </c>
      <c r="C56" s="5"/>
      <c r="D56" s="5"/>
      <c r="E56" s="5"/>
      <c r="F56" s="5"/>
      <c r="G56" s="18"/>
      <c r="H56" s="35">
        <v>900</v>
      </c>
      <c r="I56" s="21">
        <v>1.2</v>
      </c>
      <c r="J56" s="64">
        <f t="shared" si="0"/>
        <v>1080</v>
      </c>
    </row>
    <row r="57" spans="1:10" ht="17.100000000000001" customHeight="1" x14ac:dyDescent="0.25">
      <c r="A57" s="5">
        <v>2</v>
      </c>
      <c r="B57" s="65" t="s">
        <v>59</v>
      </c>
      <c r="C57" s="5"/>
      <c r="D57" s="5"/>
      <c r="E57" s="5"/>
      <c r="F57" s="5"/>
      <c r="G57" s="18"/>
      <c r="H57" s="35">
        <v>9500</v>
      </c>
      <c r="I57" s="21">
        <v>1.2</v>
      </c>
      <c r="J57" s="64">
        <f t="shared" si="0"/>
        <v>11400</v>
      </c>
    </row>
    <row r="58" spans="1:10" ht="17.100000000000001" customHeight="1" x14ac:dyDescent="0.25">
      <c r="A58" s="5">
        <v>3</v>
      </c>
      <c r="B58" s="65" t="s">
        <v>60</v>
      </c>
      <c r="C58" s="5"/>
      <c r="D58" s="5"/>
      <c r="E58" s="5"/>
      <c r="F58" s="5"/>
      <c r="G58" s="18"/>
      <c r="H58" s="35">
        <v>3094</v>
      </c>
      <c r="I58" s="21">
        <v>1.2</v>
      </c>
      <c r="J58" s="64">
        <f t="shared" si="0"/>
        <v>3712.7999999999997</v>
      </c>
    </row>
    <row r="59" spans="1:10" ht="17.100000000000001" customHeight="1" x14ac:dyDescent="0.25">
      <c r="A59" s="5">
        <v>4</v>
      </c>
      <c r="B59" s="65" t="s">
        <v>61</v>
      </c>
      <c r="C59" s="5"/>
      <c r="D59" s="5"/>
      <c r="E59" s="5"/>
      <c r="F59" s="5"/>
      <c r="G59" s="18"/>
      <c r="H59" s="35">
        <v>12500</v>
      </c>
      <c r="I59" s="21">
        <v>1.2</v>
      </c>
      <c r="J59" s="64">
        <f t="shared" si="0"/>
        <v>15000</v>
      </c>
    </row>
    <row r="60" spans="1:10" ht="17.100000000000001" customHeight="1" x14ac:dyDescent="0.25">
      <c r="A60" s="5"/>
      <c r="B60" s="65"/>
      <c r="C60" s="5"/>
      <c r="D60" s="5"/>
      <c r="E60" s="5"/>
      <c r="F60" s="5"/>
      <c r="G60" s="68"/>
      <c r="H60" s="35"/>
      <c r="I60" s="21"/>
      <c r="J60" s="64"/>
    </row>
    <row r="61" spans="1:10" ht="17.100000000000001" customHeight="1" x14ac:dyDescent="0.25">
      <c r="A61" s="5" t="s">
        <v>107</v>
      </c>
      <c r="B61" s="53" t="s">
        <v>121</v>
      </c>
      <c r="C61" s="5" t="s">
        <v>110</v>
      </c>
      <c r="D61" s="6">
        <v>1</v>
      </c>
      <c r="E61" s="19">
        <v>551042.39999999991</v>
      </c>
      <c r="F61" s="60">
        <f>+E61*D61</f>
        <v>551042.39999999991</v>
      </c>
      <c r="G61" s="18"/>
      <c r="H61" s="35"/>
      <c r="I61" s="21">
        <v>1.2</v>
      </c>
      <c r="J61" s="64"/>
    </row>
    <row r="62" spans="1:10" ht="17.100000000000001" customHeight="1" x14ac:dyDescent="0.25">
      <c r="A62" s="5">
        <v>1</v>
      </c>
      <c r="B62" s="65" t="s">
        <v>68</v>
      </c>
      <c r="C62" s="5"/>
      <c r="D62" s="5"/>
      <c r="E62" s="5"/>
      <c r="F62" s="5"/>
      <c r="G62" s="18"/>
      <c r="H62" s="35">
        <v>25300</v>
      </c>
      <c r="I62" s="21">
        <v>1.2</v>
      </c>
      <c r="J62" s="64">
        <f t="shared" si="0"/>
        <v>30360</v>
      </c>
    </row>
    <row r="63" spans="1:10" ht="17.100000000000001" customHeight="1" x14ac:dyDescent="0.25">
      <c r="A63" s="5">
        <f t="shared" ref="A63:A68" si="1">+A62+1</f>
        <v>2</v>
      </c>
      <c r="B63" s="65" t="s">
        <v>66</v>
      </c>
      <c r="C63" s="5"/>
      <c r="D63" s="5"/>
      <c r="E63" s="5"/>
      <c r="F63" s="5"/>
      <c r="G63" s="18"/>
      <c r="H63" s="35">
        <v>2813</v>
      </c>
      <c r="I63" s="21">
        <v>1.2</v>
      </c>
      <c r="J63" s="64">
        <f t="shared" si="0"/>
        <v>3375.6</v>
      </c>
    </row>
    <row r="64" spans="1:10" ht="17.100000000000001" customHeight="1" x14ac:dyDescent="0.25">
      <c r="A64" s="5">
        <f t="shared" si="1"/>
        <v>3</v>
      </c>
      <c r="B64" s="65" t="s">
        <v>67</v>
      </c>
      <c r="C64" s="5"/>
      <c r="D64" s="5"/>
      <c r="E64" s="5"/>
      <c r="F64" s="5"/>
      <c r="G64" s="18"/>
      <c r="H64" s="35">
        <v>2813</v>
      </c>
      <c r="I64" s="21">
        <v>1.2</v>
      </c>
      <c r="J64" s="64">
        <f t="shared" si="0"/>
        <v>3375.6</v>
      </c>
    </row>
    <row r="65" spans="1:10" ht="17.100000000000001" customHeight="1" x14ac:dyDescent="0.25">
      <c r="A65" s="5">
        <f t="shared" si="1"/>
        <v>4</v>
      </c>
      <c r="B65" s="65" t="s">
        <v>69</v>
      </c>
      <c r="C65" s="5"/>
      <c r="D65" s="5"/>
      <c r="E65" s="5"/>
      <c r="F65" s="5"/>
      <c r="G65" s="18"/>
      <c r="H65" s="35">
        <v>3058</v>
      </c>
      <c r="I65" s="21">
        <v>1.2</v>
      </c>
      <c r="J65" s="64">
        <f t="shared" si="0"/>
        <v>3669.6</v>
      </c>
    </row>
    <row r="66" spans="1:10" ht="17.100000000000001" customHeight="1" x14ac:dyDescent="0.25">
      <c r="A66" s="5">
        <f t="shared" si="1"/>
        <v>5</v>
      </c>
      <c r="B66" s="65" t="s">
        <v>70</v>
      </c>
      <c r="C66" s="5"/>
      <c r="D66" s="5"/>
      <c r="E66" s="5"/>
      <c r="F66" s="5"/>
      <c r="G66" s="18"/>
      <c r="H66" s="35">
        <v>6353</v>
      </c>
      <c r="I66" s="21">
        <v>1.2</v>
      </c>
      <c r="J66" s="64">
        <f t="shared" si="0"/>
        <v>7623.5999999999995</v>
      </c>
    </row>
    <row r="67" spans="1:10" ht="17.100000000000001" customHeight="1" x14ac:dyDescent="0.25">
      <c r="A67" s="5">
        <f t="shared" si="1"/>
        <v>6</v>
      </c>
      <c r="B67" s="65" t="s">
        <v>72</v>
      </c>
      <c r="C67" s="5"/>
      <c r="D67" s="5"/>
      <c r="E67" s="5"/>
      <c r="F67" s="5"/>
      <c r="G67" s="18"/>
      <c r="H67" s="35">
        <v>6291</v>
      </c>
      <c r="I67" s="21">
        <v>1.2</v>
      </c>
      <c r="J67" s="64">
        <f t="shared" si="0"/>
        <v>7549.2</v>
      </c>
    </row>
    <row r="68" spans="1:10" ht="17.100000000000001" customHeight="1" x14ac:dyDescent="0.25">
      <c r="A68" s="5">
        <f t="shared" si="1"/>
        <v>7</v>
      </c>
      <c r="B68" s="65" t="s">
        <v>71</v>
      </c>
      <c r="C68" s="5"/>
      <c r="D68" s="5"/>
      <c r="E68" s="5"/>
      <c r="F68" s="5"/>
      <c r="G68" s="18"/>
      <c r="H68" s="35">
        <v>8663</v>
      </c>
      <c r="I68" s="21">
        <v>1.2</v>
      </c>
      <c r="J68" s="64">
        <f t="shared" si="0"/>
        <v>10395.6</v>
      </c>
    </row>
    <row r="69" spans="1:10" ht="17.100000000000001" customHeight="1" x14ac:dyDescent="0.25">
      <c r="A69" s="5"/>
      <c r="B69" s="32"/>
      <c r="C69" s="5"/>
      <c r="D69" s="5"/>
      <c r="E69" s="19"/>
      <c r="F69" s="5"/>
      <c r="G69" s="18"/>
      <c r="H69" s="35"/>
      <c r="I69" s="21"/>
      <c r="J69" s="64"/>
    </row>
    <row r="70" spans="1:10" ht="17.100000000000001" customHeight="1" x14ac:dyDescent="0.25">
      <c r="A70" s="5"/>
      <c r="B70" s="32"/>
      <c r="C70" s="5"/>
      <c r="D70" s="5"/>
      <c r="E70" s="19"/>
      <c r="F70" s="5"/>
      <c r="G70" s="18"/>
      <c r="H70" s="35"/>
      <c r="I70" s="21"/>
      <c r="J70" s="64"/>
    </row>
    <row r="71" spans="1:10" ht="17.100000000000001" customHeight="1" x14ac:dyDescent="0.25">
      <c r="A71" s="5"/>
      <c r="B71" s="53" t="s">
        <v>126</v>
      </c>
      <c r="C71" s="5" t="s">
        <v>110</v>
      </c>
      <c r="D71" s="6">
        <v>1</v>
      </c>
      <c r="E71" s="19">
        <v>55486.799999999996</v>
      </c>
      <c r="F71" s="60">
        <f>+E71*D71</f>
        <v>55486.799999999996</v>
      </c>
      <c r="G71" s="18"/>
      <c r="H71" s="35"/>
      <c r="I71" s="21"/>
      <c r="J71" s="64"/>
    </row>
    <row r="72" spans="1:10" ht="17.100000000000001" customHeight="1" x14ac:dyDescent="0.25">
      <c r="A72" s="5"/>
      <c r="B72" s="65" t="s">
        <v>19</v>
      </c>
      <c r="C72" s="5"/>
      <c r="D72" s="5"/>
      <c r="E72" s="19"/>
      <c r="F72" s="19"/>
      <c r="G72" s="18"/>
      <c r="H72" s="35">
        <v>25</v>
      </c>
      <c r="I72" s="21">
        <v>1.2</v>
      </c>
      <c r="J72" s="64">
        <f t="shared" si="0"/>
        <v>30</v>
      </c>
    </row>
    <row r="73" spans="1:10" ht="17.100000000000001" customHeight="1" x14ac:dyDescent="0.25">
      <c r="A73" s="5"/>
      <c r="B73" s="65" t="s">
        <v>20</v>
      </c>
      <c r="C73" s="5"/>
      <c r="D73" s="5"/>
      <c r="E73" s="19"/>
      <c r="F73" s="19"/>
      <c r="G73" s="18"/>
      <c r="H73" s="35">
        <v>50</v>
      </c>
      <c r="I73" s="21">
        <v>1.2</v>
      </c>
      <c r="J73" s="64">
        <f t="shared" si="0"/>
        <v>60</v>
      </c>
    </row>
    <row r="74" spans="1:10" ht="17.100000000000001" customHeight="1" x14ac:dyDescent="0.25">
      <c r="A74" s="5"/>
      <c r="B74" s="65" t="s">
        <v>35</v>
      </c>
      <c r="C74" s="5"/>
      <c r="D74" s="5"/>
      <c r="E74" s="19"/>
      <c r="F74" s="19"/>
      <c r="G74" s="18"/>
      <c r="H74" s="35">
        <v>17753</v>
      </c>
      <c r="I74" s="21">
        <v>1.2</v>
      </c>
      <c r="J74" s="64">
        <f t="shared" si="0"/>
        <v>21303.599999999999</v>
      </c>
    </row>
    <row r="75" spans="1:10" ht="17.100000000000001" customHeight="1" x14ac:dyDescent="0.25">
      <c r="A75" s="5"/>
      <c r="B75" s="65" t="s">
        <v>36</v>
      </c>
      <c r="C75" s="5"/>
      <c r="D75" s="5"/>
      <c r="E75" s="19"/>
      <c r="F75" s="19"/>
      <c r="G75" s="18"/>
      <c r="H75" s="35">
        <v>3938</v>
      </c>
      <c r="I75" s="21">
        <v>1.2</v>
      </c>
      <c r="J75" s="64">
        <f t="shared" si="0"/>
        <v>4725.5999999999995</v>
      </c>
    </row>
    <row r="76" spans="1:10" ht="17.100000000000001" customHeight="1" x14ac:dyDescent="0.25">
      <c r="A76" s="5"/>
      <c r="B76" s="65" t="s">
        <v>37</v>
      </c>
      <c r="C76" s="5"/>
      <c r="D76" s="5"/>
      <c r="E76" s="19"/>
      <c r="F76" s="19"/>
      <c r="G76" s="18"/>
      <c r="H76" s="35">
        <v>1716</v>
      </c>
      <c r="I76" s="21">
        <v>1.2</v>
      </c>
      <c r="J76" s="64">
        <f t="shared" si="0"/>
        <v>2059.1999999999998</v>
      </c>
    </row>
    <row r="77" spans="1:10" ht="17.100000000000001" customHeight="1" x14ac:dyDescent="0.25">
      <c r="A77" s="5"/>
      <c r="B77" s="65" t="s">
        <v>38</v>
      </c>
      <c r="C77" s="5"/>
      <c r="D77" s="5"/>
      <c r="E77" s="19"/>
      <c r="F77" s="19"/>
      <c r="G77" s="18"/>
      <c r="H77" s="35">
        <v>1053</v>
      </c>
      <c r="I77" s="21">
        <v>1.2</v>
      </c>
      <c r="J77" s="64">
        <f t="shared" si="0"/>
        <v>1263.5999999999999</v>
      </c>
    </row>
    <row r="78" spans="1:10" ht="17.100000000000001" customHeight="1" x14ac:dyDescent="0.25">
      <c r="A78" s="5"/>
      <c r="B78" s="32"/>
      <c r="C78" s="5"/>
      <c r="D78" s="6"/>
      <c r="E78" s="19"/>
      <c r="F78" s="19"/>
      <c r="G78" s="18"/>
      <c r="H78" s="35"/>
      <c r="I78" s="21"/>
      <c r="J78" s="64"/>
    </row>
    <row r="79" spans="1:10" ht="17.100000000000001" customHeight="1" x14ac:dyDescent="0.25">
      <c r="A79" s="5"/>
      <c r="B79" s="32"/>
      <c r="C79" s="5"/>
      <c r="D79" s="6"/>
      <c r="E79" s="19"/>
      <c r="F79" s="60"/>
      <c r="G79" s="18"/>
      <c r="H79" s="35"/>
      <c r="I79" s="21"/>
      <c r="J79" s="64"/>
    </row>
    <row r="80" spans="1:10" ht="17.100000000000001" customHeight="1" x14ac:dyDescent="0.25">
      <c r="A80" s="5"/>
      <c r="B80" s="32"/>
      <c r="C80" s="5"/>
      <c r="D80" s="6"/>
      <c r="E80" s="19"/>
      <c r="F80" s="60"/>
      <c r="G80" s="18"/>
      <c r="H80" s="35"/>
      <c r="I80" s="21"/>
      <c r="J80" s="64"/>
    </row>
    <row r="81" spans="1:17" ht="17.100000000000001" customHeight="1" x14ac:dyDescent="0.25">
      <c r="A81" s="5"/>
      <c r="B81" s="53" t="s">
        <v>118</v>
      </c>
      <c r="C81" s="5" t="s">
        <v>110</v>
      </c>
      <c r="D81" s="6">
        <v>1</v>
      </c>
      <c r="E81" s="19">
        <f>J81</f>
        <v>624840</v>
      </c>
      <c r="F81" s="60">
        <f>+E81*D81</f>
        <v>624840</v>
      </c>
      <c r="G81" s="18"/>
      <c r="H81" s="35">
        <v>520700</v>
      </c>
      <c r="I81" s="21">
        <v>1.2</v>
      </c>
      <c r="J81" s="64">
        <f t="shared" si="0"/>
        <v>624840</v>
      </c>
    </row>
    <row r="82" spans="1:17" ht="17.100000000000001" customHeight="1" x14ac:dyDescent="0.25">
      <c r="A82" s="5"/>
      <c r="B82" s="32"/>
      <c r="C82" s="5"/>
      <c r="D82" s="6"/>
      <c r="E82" s="19"/>
      <c r="F82" s="60"/>
      <c r="G82" s="18"/>
      <c r="H82" s="35"/>
      <c r="I82" s="21"/>
    </row>
    <row r="83" spans="1:17" ht="17.100000000000001" customHeight="1" x14ac:dyDescent="0.25">
      <c r="A83" s="5"/>
      <c r="B83" s="53" t="s">
        <v>136</v>
      </c>
      <c r="C83" s="5"/>
      <c r="D83" s="6"/>
      <c r="E83" s="19"/>
      <c r="F83" s="60">
        <v>-466384</v>
      </c>
      <c r="G83" s="18"/>
      <c r="H83" s="35"/>
      <c r="I83" s="21"/>
      <c r="Q83" s="63"/>
    </row>
    <row r="84" spans="1:17" ht="17.100000000000001" customHeight="1" x14ac:dyDescent="0.25">
      <c r="A84" s="5"/>
      <c r="B84" s="53"/>
      <c r="C84" s="5"/>
      <c r="D84" s="6"/>
      <c r="E84" s="19"/>
      <c r="F84" s="60"/>
      <c r="G84" s="18"/>
      <c r="H84" s="35"/>
      <c r="I84" s="21"/>
      <c r="Q84" s="63"/>
    </row>
    <row r="85" spans="1:17" ht="17.100000000000001" customHeight="1" x14ac:dyDescent="0.25">
      <c r="A85" s="5"/>
      <c r="B85" s="32"/>
      <c r="C85" s="5"/>
      <c r="D85" s="6"/>
      <c r="E85" s="19"/>
      <c r="F85" s="60"/>
      <c r="G85" s="18"/>
      <c r="H85" s="35"/>
      <c r="I85" s="21"/>
      <c r="Q85" s="63"/>
    </row>
    <row r="86" spans="1:17" ht="17.100000000000001" customHeight="1" x14ac:dyDescent="0.25">
      <c r="A86" s="5"/>
      <c r="B86" s="53" t="s">
        <v>114</v>
      </c>
      <c r="C86" s="5"/>
      <c r="D86" s="6"/>
      <c r="E86" s="19"/>
      <c r="F86" s="60"/>
      <c r="G86" s="18"/>
      <c r="H86" s="35"/>
      <c r="I86" s="21"/>
      <c r="Q86" s="73"/>
    </row>
    <row r="87" spans="1:17" ht="17.100000000000001" customHeight="1" x14ac:dyDescent="0.25">
      <c r="A87" s="11"/>
      <c r="B87" s="31" t="s">
        <v>117</v>
      </c>
      <c r="C87" s="8" t="s">
        <v>14</v>
      </c>
      <c r="D87" s="9"/>
      <c r="E87" s="20"/>
      <c r="F87" s="20"/>
      <c r="G87" s="18"/>
      <c r="I87" s="37"/>
    </row>
    <row r="88" spans="1:17" s="30" customFormat="1" ht="17.100000000000001" customHeight="1" x14ac:dyDescent="0.25">
      <c r="A88" s="25"/>
      <c r="B88" s="39" t="s">
        <v>115</v>
      </c>
      <c r="C88" s="26"/>
      <c r="D88" s="27"/>
      <c r="E88" s="28"/>
      <c r="F88" s="28"/>
      <c r="G88" s="29"/>
      <c r="H88" s="36"/>
      <c r="I88" s="38"/>
    </row>
    <row r="89" spans="1:17" s="30" customFormat="1" ht="17.100000000000001" customHeight="1" x14ac:dyDescent="0.25">
      <c r="A89" s="25"/>
      <c r="B89" s="44" t="s">
        <v>135</v>
      </c>
      <c r="C89" s="26"/>
      <c r="D89" s="27"/>
      <c r="E89" s="28"/>
      <c r="F89" s="28"/>
      <c r="G89" s="29"/>
      <c r="H89" s="36"/>
      <c r="I89" s="38"/>
    </row>
    <row r="90" spans="1:17" s="30" customFormat="1" ht="17.100000000000001" customHeight="1" x14ac:dyDescent="0.25">
      <c r="A90" s="25"/>
      <c r="B90" s="55"/>
      <c r="C90" s="26"/>
      <c r="D90" s="27"/>
      <c r="E90" s="28"/>
      <c r="F90" s="28"/>
      <c r="G90" s="29"/>
      <c r="H90" s="36"/>
      <c r="I90" s="38"/>
    </row>
    <row r="91" spans="1:17" s="16" customFormat="1" ht="17.100000000000001" customHeight="1" x14ac:dyDescent="0.25">
      <c r="A91" s="75" t="s">
        <v>12</v>
      </c>
      <c r="B91" s="75"/>
      <c r="C91" s="75"/>
      <c r="D91" s="75"/>
      <c r="E91" s="75"/>
      <c r="F91" s="61">
        <f>SUM(F15:F90)</f>
        <v>4067796.7999999989</v>
      </c>
      <c r="G91" s="18"/>
      <c r="H91" s="35">
        <f>+F91*30%</f>
        <v>1220339.0399999996</v>
      </c>
      <c r="I91" s="21"/>
      <c r="M91" s="58"/>
      <c r="N91" s="71"/>
      <c r="O91" s="58"/>
    </row>
    <row r="92" spans="1:17" s="16" customFormat="1" ht="17.100000000000001" customHeight="1" x14ac:dyDescent="0.25">
      <c r="A92" s="75" t="s">
        <v>5</v>
      </c>
      <c r="B92" s="75"/>
      <c r="C92" s="75"/>
      <c r="D92" s="75"/>
      <c r="E92" s="75"/>
      <c r="F92" s="67">
        <f>+F91*0.18</f>
        <v>732203.42399999977</v>
      </c>
      <c r="G92" s="18"/>
      <c r="H92" s="35"/>
      <c r="I92" s="21"/>
      <c r="M92" s="58"/>
    </row>
    <row r="93" spans="1:17" s="16" customFormat="1" ht="17.100000000000001" customHeight="1" x14ac:dyDescent="0.25">
      <c r="A93" s="75" t="s">
        <v>6</v>
      </c>
      <c r="B93" s="75"/>
      <c r="C93" s="75"/>
      <c r="D93" s="75"/>
      <c r="E93" s="75"/>
      <c r="F93" s="61">
        <f>SUM(F91:F92)</f>
        <v>4800000.2239999985</v>
      </c>
      <c r="G93" s="18"/>
      <c r="H93" s="35"/>
      <c r="I93" s="21"/>
      <c r="M93" s="72"/>
    </row>
    <row r="94" spans="1:17" s="16" customFormat="1" ht="17.100000000000001" customHeight="1" x14ac:dyDescent="0.25">
      <c r="E94" s="18"/>
      <c r="F94" s="58"/>
      <c r="G94" s="18"/>
      <c r="H94" s="35"/>
      <c r="I94" s="21"/>
      <c r="M94" s="58"/>
    </row>
    <row r="95" spans="1:17" s="16" customFormat="1" ht="17.100000000000001" customHeight="1" x14ac:dyDescent="0.25">
      <c r="A95" s="23" t="s">
        <v>9</v>
      </c>
      <c r="E95" s="18"/>
      <c r="F95" s="58"/>
      <c r="G95" s="18"/>
      <c r="H95" s="35"/>
      <c r="I95" s="21"/>
      <c r="M95" s="72"/>
    </row>
    <row r="96" spans="1:17" s="16" customFormat="1" ht="17.100000000000001" customHeight="1" x14ac:dyDescent="0.25">
      <c r="A96" s="43" t="s">
        <v>137</v>
      </c>
      <c r="E96" s="18"/>
      <c r="F96" s="58"/>
      <c r="G96" s="18"/>
      <c r="H96" s="35"/>
      <c r="I96" s="21"/>
    </row>
    <row r="97" spans="1:9" s="16" customFormat="1" ht="17.100000000000001" customHeight="1" x14ac:dyDescent="0.25">
      <c r="E97" s="18"/>
      <c r="F97" s="58"/>
      <c r="G97" s="18"/>
      <c r="H97" s="35"/>
      <c r="I97" s="21"/>
    </row>
    <row r="98" spans="1:9" s="16" customFormat="1" ht="17.100000000000001" customHeight="1" x14ac:dyDescent="0.25">
      <c r="A98" s="24" t="s">
        <v>7</v>
      </c>
      <c r="E98" s="18"/>
      <c r="F98" s="58"/>
      <c r="G98" s="18"/>
      <c r="H98" s="35"/>
      <c r="I98" s="21"/>
    </row>
    <row r="99" spans="1:9" s="16" customFormat="1" ht="17.100000000000001" customHeight="1" x14ac:dyDescent="0.25">
      <c r="E99" s="18"/>
      <c r="F99" s="58"/>
      <c r="G99" s="18"/>
      <c r="H99" s="35"/>
      <c r="I99" s="21"/>
    </row>
    <row r="100" spans="1:9" s="16" customFormat="1" ht="17.100000000000001" customHeight="1" x14ac:dyDescent="0.25">
      <c r="E100" s="18"/>
      <c r="F100" s="58"/>
      <c r="G100" s="18"/>
      <c r="H100" s="35"/>
      <c r="I100" s="21"/>
    </row>
  </sheetData>
  <mergeCells count="6">
    <mergeCell ref="A93:E93"/>
    <mergeCell ref="C10:D10"/>
    <mergeCell ref="E10:F10"/>
    <mergeCell ref="A54:F54"/>
    <mergeCell ref="A91:E91"/>
    <mergeCell ref="A92:E9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rowBreaks count="1" manualBreakCount="1"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DQE LOBA</vt:lpstr>
      <vt:lpstr>Detail</vt:lpstr>
      <vt:lpstr>Devis ANNULE</vt:lpstr>
      <vt:lpstr>Devis Actu</vt:lpstr>
      <vt:lpstr>Detail!Zone_d_impression</vt:lpstr>
      <vt:lpstr>'Devis Actu'!Zone_d_impression</vt:lpstr>
      <vt:lpstr>'Devis ANNULE'!Zone_d_impression</vt:lpstr>
      <vt:lpstr>'DQE LOBA'!Zone_d_impression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COMMERCIALE ADV3</cp:lastModifiedBy>
  <cp:lastPrinted>2026-03-04T14:47:34Z</cp:lastPrinted>
  <dcterms:created xsi:type="dcterms:W3CDTF">2022-10-05T16:01:13Z</dcterms:created>
  <dcterms:modified xsi:type="dcterms:W3CDTF">2026-03-18T16:05:51Z</dcterms:modified>
</cp:coreProperties>
</file>