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NNEE 2026\DEVIS 2026\SGCI\DEVIS GE\"/>
    </mc:Choice>
  </mc:AlternateContent>
  <xr:revisionPtr revIDLastSave="0" documentId="13_ncr:1_{672678AF-0186-4D75-BA3C-9B67D83824B8}" xr6:coauthVersionLast="47" xr6:coauthVersionMax="47" xr10:uidLastSave="{00000000-0000-0000-0000-000000000000}"/>
  <bookViews>
    <workbookView xWindow="-120" yWindow="-120" windowWidth="29040" windowHeight="15720" activeTab="4" xr2:uid="{75C48341-A956-4FBA-96BB-0B031CF59519}"/>
  </bookViews>
  <sheets>
    <sheet name="DEVIS 01" sheetId="1" r:id="rId1"/>
    <sheet name="DEVIS 02" sheetId="2" r:id="rId2"/>
    <sheet name="RECAP 01" sheetId="3" r:id="rId3"/>
    <sheet name="RECAP 02" sheetId="4" r:id="rId4"/>
    <sheet name="DEVIS actu" sheetId="5" r:id="rId5"/>
  </sheets>
  <definedNames>
    <definedName name="_xlnm.Print_Area" localSheetId="0">'DEVIS 01'!$A$1:$G$40</definedName>
    <definedName name="_xlnm.Print_Area" localSheetId="1">'DEVIS 02'!$A$1:$F$37</definedName>
    <definedName name="_xlnm.Print_Area" localSheetId="4">'DEVIS actu'!$A$1:$F$37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3" i="5" l="1"/>
  <c r="F31" i="2"/>
  <c r="F19" i="5"/>
  <c r="J16" i="5"/>
  <c r="F16" i="5"/>
  <c r="H31" i="2"/>
  <c r="F5" i="4"/>
  <c r="F17" i="4" s="1"/>
  <c r="F23" i="3"/>
  <c r="F6" i="3"/>
  <c r="F7" i="3"/>
  <c r="F8" i="3"/>
  <c r="F9" i="3"/>
  <c r="F5" i="3"/>
  <c r="F28" i="5" l="1"/>
  <c r="F21" i="2"/>
  <c r="J18" i="2"/>
  <c r="F18" i="2" s="1"/>
  <c r="F30" i="2" s="1"/>
  <c r="F18" i="1"/>
  <c r="K18" i="1"/>
  <c r="F19" i="1"/>
  <c r="K19" i="1"/>
  <c r="F29" i="5" l="1"/>
  <c r="F30" i="5" s="1"/>
  <c r="F32" i="2"/>
  <c r="F25" i="1"/>
  <c r="F22" i="1"/>
  <c r="K21" i="1"/>
  <c r="F21" i="1"/>
  <c r="K20" i="1"/>
  <c r="F20" i="1"/>
  <c r="F31" i="5" l="1"/>
  <c r="F32" i="5"/>
  <c r="F33" i="1"/>
  <c r="F34" i="1" s="1"/>
  <c r="F35" i="1" s="1"/>
</calcChain>
</file>

<file path=xl/sharedStrings.xml><?xml version="1.0" encoding="utf-8"?>
<sst xmlns="http://schemas.openxmlformats.org/spreadsheetml/2006/main" count="126" uniqueCount="51">
  <si>
    <t>N°</t>
  </si>
  <si>
    <t>U</t>
  </si>
  <si>
    <t>QTES</t>
  </si>
  <si>
    <t>P.U.
(CFA)</t>
  </si>
  <si>
    <t>PRIX T. (CFA)</t>
  </si>
  <si>
    <t>u</t>
  </si>
  <si>
    <t>Câble souple bleu 1 x 1,5mm²</t>
  </si>
  <si>
    <t>Câble souple noir 1 x 1,5mm²</t>
  </si>
  <si>
    <t>CONDITIONS COMMERCIALES</t>
  </si>
  <si>
    <t xml:space="preserve">TOTAL HT </t>
  </si>
  <si>
    <t>TOTAL TTC</t>
  </si>
  <si>
    <t xml:space="preserve">Arrêté le présent devis à la somme de: </t>
  </si>
  <si>
    <t>SERVICE COMMERCIAL</t>
  </si>
  <si>
    <r>
      <rPr>
        <b/>
        <sz val="12"/>
        <rFont val="Garamond"/>
        <family val="1"/>
      </rPr>
      <t>N°</t>
    </r>
  </si>
  <si>
    <r>
      <rPr>
        <b/>
        <sz val="12"/>
        <rFont val="Garamond"/>
        <family val="1"/>
      </rPr>
      <t>DESIGNATION DES OUVRAGES</t>
    </r>
  </si>
  <si>
    <r>
      <t xml:space="preserve">Validité de l'offre : </t>
    </r>
    <r>
      <rPr>
        <sz val="12"/>
        <color theme="1"/>
        <rFont val="Garamond"/>
        <family val="1"/>
      </rPr>
      <t>01 Mois</t>
    </r>
  </si>
  <si>
    <r>
      <t xml:space="preserve">Délai d'exécution des travaux : </t>
    </r>
    <r>
      <rPr>
        <sz val="12"/>
        <rFont val="Garamond"/>
        <family val="1"/>
      </rPr>
      <t>01 Jour</t>
    </r>
  </si>
  <si>
    <r>
      <t xml:space="preserve">Conditions de règlement : </t>
    </r>
    <r>
      <rPr>
        <sz val="12"/>
        <color theme="1"/>
        <rFont val="Garamond"/>
        <family val="1"/>
      </rPr>
      <t>Selon nos termes</t>
    </r>
  </si>
  <si>
    <r>
      <rPr>
        <b/>
        <sz val="12"/>
        <rFont val="Garamond"/>
        <family val="1"/>
      </rPr>
      <t>TVA (18%)</t>
    </r>
  </si>
  <si>
    <t xml:space="preserve">Paquet d'embout 1,5 mm² </t>
  </si>
  <si>
    <t>Pqt</t>
  </si>
  <si>
    <t>ens</t>
  </si>
  <si>
    <t>Contacteur 4P 250 A</t>
  </si>
  <si>
    <t>m</t>
  </si>
  <si>
    <t>Controleur de phase   RM22TR31</t>
  </si>
  <si>
    <t>Controleur de phase  RM22TR33</t>
  </si>
  <si>
    <t>Demandeur de l'offre : KONE INZA</t>
  </si>
  <si>
    <t>Chargé d'affaire :  KONE INZA</t>
  </si>
  <si>
    <t>RESPONSABLE TECHNIQUE : ABO ALEXANDRE</t>
  </si>
  <si>
    <t>Service Bénéficiaire : MAGB</t>
  </si>
  <si>
    <t>PRESTATION : FOURNITURE ET INSTALLATION DE</t>
  </si>
  <si>
    <t xml:space="preserve"> CONTROLEUR DE PHASES DANS L'INVERSEUR</t>
  </si>
  <si>
    <t xml:space="preserve"> Quatre cent quatre-vingt-deux mille six cent vingt  Francs CFA</t>
  </si>
  <si>
    <t>DATE : 26/02/2026</t>
  </si>
  <si>
    <t>DEVIS N°0142/2026</t>
  </si>
  <si>
    <t xml:space="preserve">PRESTATION : FOURNITURE ET REMPLACEMENT DU </t>
  </si>
  <si>
    <t>CONTACTEUR CIE DANS L'INVERSEUR</t>
  </si>
  <si>
    <t>DEVIS N°0143/2026</t>
  </si>
  <si>
    <t xml:space="preserve"> Neuf cent quatre-vingt-dix-neuf mille quatre cent soixante Francs CFA</t>
  </si>
  <si>
    <t>Désignation</t>
  </si>
  <si>
    <t>Qté</t>
  </si>
  <si>
    <t>PU.HT</t>
  </si>
  <si>
    <t>Prix Total HT</t>
  </si>
  <si>
    <t>TOTAL HT</t>
  </si>
  <si>
    <t xml:space="preserve">Mise en œuvre </t>
  </si>
  <si>
    <t>Mise en œuvre</t>
  </si>
  <si>
    <t>Service Bénéficiaire :MAGB</t>
  </si>
  <si>
    <t xml:space="preserve">Remise exceptionnelle </t>
  </si>
  <si>
    <t>TOTAL HT NET</t>
  </si>
  <si>
    <t>REMISE EXCEPTIONNELLE 10%</t>
  </si>
  <si>
    <t>Huit cent quatre-vingt-dix-neuf mille cinq cent quatorze  Francs CFA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</si>
</sst>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_-* #,##0\ _€_-;\-* #,##0\ _€_-;_-* &quot;-&quot;\ _€_-;_-@_-"/>
    <numFmt numFmtId="166" formatCode="_-* #,##0\ _€_-;\-* #,##0\ _€_-;_-* &quot;-&quot;??\ _€_-;_-@_-"/>
    <numFmt numFmtId="168" formatCode="_-* #,##0_-;\-* #,##0_-;_-* &quot;-&quot;_-;_-@_-"/>
    <numFmt numFmtId="170" formatCode="_-* #,##0.00_-;\-* #,##0.00_-;_-* &quot;-&quot;??_-;_-@_-"/>
    <numFmt numFmtId="171" formatCode="_-* #,##0.00\ _€_-;\-* #,##0.00\ _€_-;_-* &quot;-&quot;??\ _€_-;_-@_-"/>
    <numFmt numFmtId="172" formatCode="General_)"/>
    <numFmt numFmtId="174" formatCode="_-* #,##0.00\ _F_-;\-* #,##0.00\ _F_-;_-* &quot;-&quot;??\ _F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Garamond"/>
      <family val="1"/>
    </font>
    <font>
      <sz val="12"/>
      <color theme="1"/>
      <name val="Garamond"/>
      <family val="1"/>
    </font>
    <font>
      <sz val="12"/>
      <name val="Garamond"/>
      <family val="1"/>
    </font>
    <font>
      <b/>
      <sz val="12"/>
      <name val="Garamond"/>
      <family val="1"/>
    </font>
    <font>
      <sz val="10"/>
      <name val="Arial"/>
      <family val="2"/>
    </font>
    <font>
      <i/>
      <sz val="12"/>
      <name val="Garamond"/>
      <family val="1"/>
    </font>
    <font>
      <i/>
      <u/>
      <sz val="12"/>
      <color theme="1"/>
      <name val="Garamond"/>
      <family val="1"/>
    </font>
    <font>
      <b/>
      <u/>
      <sz val="12"/>
      <color theme="1"/>
      <name val="Garamond"/>
      <family val="1"/>
    </font>
    <font>
      <b/>
      <sz val="10"/>
      <name val="Arial"/>
      <family val="2"/>
    </font>
    <font>
      <sz val="12"/>
      <color rgb="FF000000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0" fontId="6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6" fillId="0" borderId="0"/>
    <xf numFmtId="171" fontId="1" fillId="0" borderId="0" applyFont="0" applyFill="0" applyBorder="0" applyAlignment="0" applyProtection="0"/>
    <xf numFmtId="172" fontId="6" fillId="0" borderId="0"/>
    <xf numFmtId="0" fontId="1" fillId="0" borderId="0"/>
    <xf numFmtId="174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170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</cellStyleXfs>
  <cellXfs count="120">
    <xf numFmtId="0" fontId="0" fillId="0" borderId="0" xfId="0"/>
    <xf numFmtId="14" fontId="5" fillId="0" borderId="0" xfId="2" applyNumberFormat="1" applyFont="1" applyFill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64" fontId="3" fillId="0" borderId="0" xfId="2" applyNumberFormat="1" applyFont="1" applyAlignment="1">
      <alignment horizontal="center" vertical="center"/>
    </xf>
    <xf numFmtId="0" fontId="3" fillId="0" borderId="0" xfId="0" applyFont="1"/>
    <xf numFmtId="41" fontId="3" fillId="0" borderId="0" xfId="0" applyNumberFormat="1" applyFont="1" applyAlignment="1">
      <alignment horizontal="center" vertical="center"/>
    </xf>
    <xf numFmtId="41" fontId="3" fillId="0" borderId="0" xfId="0" applyNumberFormat="1" applyFont="1"/>
    <xf numFmtId="0" fontId="3" fillId="0" borderId="0" xfId="0" applyFont="1" applyAlignment="1">
      <alignment horizontal="left" vertical="center" wrapText="1"/>
    </xf>
    <xf numFmtId="164" fontId="3" fillId="0" borderId="0" xfId="2" applyNumberFormat="1" applyFont="1" applyFill="1" applyAlignment="1">
      <alignment horizontal="center" vertical="center"/>
    </xf>
    <xf numFmtId="14" fontId="4" fillId="0" borderId="0" xfId="2" applyNumberFormat="1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164" fontId="5" fillId="2" borderId="2" xfId="2" applyNumberFormat="1" applyFont="1" applyFill="1" applyBorder="1" applyAlignment="1">
      <alignment horizontal="center" vertical="center"/>
    </xf>
    <xf numFmtId="164" fontId="5" fillId="2" borderId="2" xfId="2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1" fontId="3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64" fontId="5" fillId="0" borderId="2" xfId="2" applyNumberFormat="1" applyFont="1" applyFill="1" applyBorder="1" applyAlignment="1">
      <alignment horizontal="center" vertical="center"/>
    </xf>
    <xf numFmtId="164" fontId="5" fillId="0" borderId="2" xfId="2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64" fontId="4" fillId="0" borderId="2" xfId="2" applyNumberFormat="1" applyFont="1" applyFill="1" applyBorder="1" applyAlignment="1">
      <alignment horizontal="center" vertical="center"/>
    </xf>
    <xf numFmtId="165" fontId="4" fillId="0" borderId="2" xfId="4" applyNumberFormat="1" applyFont="1" applyBorder="1" applyAlignment="1">
      <alignment horizontal="right" vertical="center" wrapText="1"/>
    </xf>
    <xf numFmtId="0" fontId="3" fillId="3" borderId="2" xfId="0" applyFont="1" applyFill="1" applyBorder="1" applyAlignment="1">
      <alignment horizontal="center" vertical="top" wrapText="1"/>
    </xf>
    <xf numFmtId="0" fontId="4" fillId="0" borderId="2" xfId="4" applyFont="1" applyBorder="1" applyAlignment="1">
      <alignment horizontal="left" vertical="center"/>
    </xf>
    <xf numFmtId="0" fontId="4" fillId="0" borderId="2" xfId="4" applyFont="1" applyBorder="1" applyAlignment="1">
      <alignment horizontal="center" vertical="center"/>
    </xf>
    <xf numFmtId="41" fontId="3" fillId="0" borderId="0" xfId="2" applyNumberFormat="1" applyFont="1" applyAlignment="1">
      <alignment horizontal="center" vertical="center"/>
    </xf>
    <xf numFmtId="0" fontId="4" fillId="0" borderId="3" xfId="4" applyFont="1" applyBorder="1" applyAlignment="1">
      <alignment horizontal="center" vertical="center"/>
    </xf>
    <xf numFmtId="41" fontId="4" fillId="0" borderId="4" xfId="3" applyFont="1" applyFill="1" applyBorder="1" applyAlignment="1">
      <alignment vertical="center"/>
    </xf>
    <xf numFmtId="166" fontId="3" fillId="0" borderId="0" xfId="2" applyNumberFormat="1" applyFont="1" applyAlignment="1">
      <alignment horizontal="center" vertical="center"/>
    </xf>
    <xf numFmtId="0" fontId="2" fillId="3" borderId="2" xfId="0" applyFont="1" applyFill="1" applyBorder="1" applyAlignment="1">
      <alignment horizontal="left" vertical="top" wrapText="1"/>
    </xf>
    <xf numFmtId="0" fontId="7" fillId="0" borderId="2" xfId="4" applyFont="1" applyBorder="1" applyAlignment="1">
      <alignment horizontal="left" vertical="center" wrapText="1"/>
    </xf>
    <xf numFmtId="43" fontId="3" fillId="3" borderId="2" xfId="2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164" fontId="4" fillId="0" borderId="6" xfId="2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/>
    <xf numFmtId="43" fontId="3" fillId="3" borderId="5" xfId="2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2" fillId="0" borderId="2" xfId="0" applyFont="1" applyBorder="1"/>
    <xf numFmtId="43" fontId="3" fillId="3" borderId="8" xfId="2" applyFont="1" applyFill="1" applyBorder="1" applyAlignment="1">
      <alignment horizontal="center" vertical="center"/>
    </xf>
    <xf numFmtId="0" fontId="5" fillId="0" borderId="2" xfId="4" applyFont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top" wrapText="1"/>
    </xf>
    <xf numFmtId="0" fontId="2" fillId="0" borderId="9" xfId="0" applyFont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164" fontId="3" fillId="0" borderId="6" xfId="2" applyNumberFormat="1" applyFont="1" applyFill="1" applyBorder="1" applyAlignment="1">
      <alignment horizontal="center" vertical="center"/>
    </xf>
    <xf numFmtId="164" fontId="3" fillId="3" borderId="7" xfId="2" applyNumberFormat="1" applyFont="1" applyFill="1" applyBorder="1" applyAlignment="1">
      <alignment horizontal="center" vertical="center"/>
    </xf>
    <xf numFmtId="164" fontId="2" fillId="0" borderId="2" xfId="2" applyNumberFormat="1" applyFont="1" applyFill="1" applyBorder="1" applyAlignment="1">
      <alignment horizontal="center" vertical="center"/>
    </xf>
    <xf numFmtId="164" fontId="3" fillId="3" borderId="2" xfId="2" applyNumberFormat="1" applyFont="1" applyFill="1" applyBorder="1" applyAlignment="1">
      <alignment horizontal="center" vertical="center"/>
    </xf>
    <xf numFmtId="164" fontId="2" fillId="3" borderId="2" xfId="2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/>
    </xf>
    <xf numFmtId="164" fontId="3" fillId="0" borderId="0" xfId="2" applyNumberFormat="1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wrapText="1"/>
    </xf>
    <xf numFmtId="49" fontId="10" fillId="0" borderId="2" xfId="1" applyNumberFormat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6" fillId="0" borderId="0" xfId="0" applyFont="1"/>
    <xf numFmtId="49" fontId="0" fillId="0" borderId="2" xfId="1" applyNumberFormat="1" applyFon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4" fontId="6" fillId="0" borderId="3" xfId="1" applyNumberFormat="1" applyBorder="1" applyAlignment="1">
      <alignment horizontal="center" vertical="center"/>
    </xf>
    <xf numFmtId="0" fontId="0" fillId="0" borderId="2" xfId="1" applyFont="1" applyBorder="1" applyAlignment="1">
      <alignment horizontal="center" vertical="center"/>
    </xf>
    <xf numFmtId="4" fontId="0" fillId="0" borderId="2" xfId="1" applyNumberFormat="1" applyFont="1" applyBorder="1" applyAlignment="1">
      <alignment horizontal="right" vertical="center"/>
    </xf>
    <xf numFmtId="3" fontId="0" fillId="0" borderId="2" xfId="1" applyNumberFormat="1" applyFont="1" applyBorder="1" applyAlignment="1">
      <alignment horizontal="right" vertical="center"/>
    </xf>
    <xf numFmtId="49" fontId="6" fillId="0" borderId="2" xfId="1" applyNumberFormat="1" applyBorder="1" applyAlignment="1">
      <alignment horizontal="right" vertical="center"/>
    </xf>
    <xf numFmtId="4" fontId="6" fillId="0" borderId="2" xfId="1" applyNumberForma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64" fontId="0" fillId="0" borderId="2" xfId="2" applyNumberFormat="1" applyFont="1" applyBorder="1" applyAlignment="1">
      <alignment horizontal="center" vertical="center"/>
    </xf>
    <xf numFmtId="0" fontId="0" fillId="0" borderId="3" xfId="1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3" borderId="9" xfId="0" applyFont="1" applyFill="1" applyBorder="1" applyAlignment="1">
      <alignment vertical="top" wrapText="1"/>
    </xf>
    <xf numFmtId="0" fontId="6" fillId="0" borderId="11" xfId="0" applyFont="1" applyBorder="1" applyAlignment="1">
      <alignment vertical="center"/>
    </xf>
    <xf numFmtId="0" fontId="6" fillId="0" borderId="0" xfId="0" applyFont="1" applyAlignment="1">
      <alignment horizontal="center"/>
    </xf>
    <xf numFmtId="41" fontId="0" fillId="0" borderId="2" xfId="3" applyFont="1" applyBorder="1" applyAlignment="1">
      <alignment horizontal="right" vertical="center"/>
    </xf>
    <xf numFmtId="41" fontId="4" fillId="4" borderId="2" xfId="3" applyFont="1" applyFill="1" applyBorder="1" applyAlignment="1">
      <alignment horizontal="center" vertical="center"/>
    </xf>
    <xf numFmtId="41" fontId="4" fillId="0" borderId="2" xfId="3" applyFont="1" applyFill="1" applyBorder="1" applyAlignment="1">
      <alignment horizontal="center" vertical="center"/>
    </xf>
    <xf numFmtId="14" fontId="4" fillId="0" borderId="0" xfId="2" applyNumberFormat="1" applyFont="1" applyFill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5" fillId="3" borderId="2" xfId="0" applyFont="1" applyFill="1" applyBorder="1" applyAlignment="1">
      <alignment horizontal="left" vertical="top"/>
    </xf>
    <xf numFmtId="0" fontId="2" fillId="3" borderId="2" xfId="0" applyFont="1" applyFill="1" applyBorder="1" applyAlignment="1">
      <alignment horizontal="left" vertical="top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5" fillId="3" borderId="11" xfId="0" applyFont="1" applyFill="1" applyBorder="1" applyAlignment="1">
      <alignment horizontal="left" vertical="top"/>
    </xf>
    <xf numFmtId="0" fontId="5" fillId="3" borderId="4" xfId="0" applyFont="1" applyFill="1" applyBorder="1" applyAlignment="1">
      <alignment horizontal="left" vertical="top"/>
    </xf>
    <xf numFmtId="0" fontId="5" fillId="3" borderId="3" xfId="0" applyFont="1" applyFill="1" applyBorder="1" applyAlignment="1">
      <alignment horizontal="left" vertical="top"/>
    </xf>
    <xf numFmtId="0" fontId="2" fillId="3" borderId="11" xfId="0" applyFont="1" applyFill="1" applyBorder="1" applyAlignment="1">
      <alignment horizontal="left" vertical="top"/>
    </xf>
    <xf numFmtId="0" fontId="2" fillId="3" borderId="4" xfId="0" applyFont="1" applyFill="1" applyBorder="1" applyAlignment="1">
      <alignment horizontal="left" vertical="top"/>
    </xf>
    <xf numFmtId="0" fontId="2" fillId="3" borderId="3" xfId="0" applyFont="1" applyFill="1" applyBorder="1" applyAlignment="1">
      <alignment horizontal="left" vertical="top"/>
    </xf>
    <xf numFmtId="0" fontId="5" fillId="3" borderId="12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/>
    </xf>
    <xf numFmtId="0" fontId="5" fillId="3" borderId="13" xfId="0" applyFont="1" applyFill="1" applyBorder="1" applyAlignment="1">
      <alignment horizontal="left" vertical="top"/>
    </xf>
    <xf numFmtId="0" fontId="5" fillId="3" borderId="12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/>
    </xf>
    <xf numFmtId="0" fontId="5" fillId="3" borderId="13" xfId="0" applyFont="1" applyFill="1" applyBorder="1" applyAlignment="1">
      <alignment horizontal="left" vertical="top"/>
    </xf>
    <xf numFmtId="0" fontId="4" fillId="0" borderId="2" xfId="4" applyFont="1" applyBorder="1" applyAlignment="1">
      <alignment horizontal="center" vertical="center"/>
    </xf>
    <xf numFmtId="0" fontId="3" fillId="0" borderId="2" xfId="0" applyFont="1" applyBorder="1"/>
    <xf numFmtId="0" fontId="4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9" fillId="0" borderId="0" xfId="0" applyFont="1"/>
    <xf numFmtId="0" fontId="4" fillId="0" borderId="2" xfId="4" applyFont="1" applyBorder="1" applyAlignment="1">
      <alignment horizontal="left" vertical="center"/>
    </xf>
    <xf numFmtId="0" fontId="2" fillId="0" borderId="0" xfId="0" applyFont="1"/>
    <xf numFmtId="0" fontId="5" fillId="0" borderId="0" xfId="0" applyFont="1" applyAlignment="1">
      <alignment horizontal="left" vertical="top"/>
    </xf>
    <xf numFmtId="0" fontId="5" fillId="0" borderId="2" xfId="4" applyFont="1" applyBorder="1" applyAlignment="1">
      <alignment horizontal="left" vertical="center"/>
    </xf>
    <xf numFmtId="0" fontId="2" fillId="0" borderId="2" xfId="0" applyFont="1" applyBorder="1"/>
  </cellXfs>
  <cellStyles count="18">
    <cellStyle name="Comma 2" xfId="5" xr:uid="{8E269154-C304-4622-9E86-7D43BD3BDC6A}"/>
    <cellStyle name="Comma 3" xfId="8" xr:uid="{58D1E544-F458-4112-99BF-5F32176216C8}"/>
    <cellStyle name="Milliers" xfId="2" builtinId="3"/>
    <cellStyle name="Milliers [0]" xfId="3" builtinId="6"/>
    <cellStyle name="Milliers [0] 2" xfId="13" xr:uid="{4C2844A1-BCE4-4D1E-867D-5358026281E5}"/>
    <cellStyle name="Milliers [0] 3" xfId="10" xr:uid="{C7F861A6-33A0-4604-A627-8719ECA4CF2D}"/>
    <cellStyle name="Milliers 2" xfId="12" xr:uid="{33738492-F9E5-4FD9-B294-79ABDCCE058E}"/>
    <cellStyle name="Milliers 3" xfId="9" xr:uid="{A2A7D510-42B0-4514-BA9B-1E98D470FB20}"/>
    <cellStyle name="Milliers 4" xfId="15" xr:uid="{68B9C3CD-6D79-44F5-A41B-FEEA5858CF39}"/>
    <cellStyle name="Milliers 5" xfId="14" xr:uid="{3547C45E-329B-49E1-BB37-1A44D144FDF9}"/>
    <cellStyle name="Milliers 6" xfId="16" xr:uid="{93F10F8A-B214-44E3-84A7-742B5D97C751}"/>
    <cellStyle name="Milliers 7" xfId="17" xr:uid="{15C9B494-9033-4E57-9B3E-15FC30FC4FAD}"/>
    <cellStyle name="NiveauLigne_4" xfId="1" builtinId="1" iLevel="3"/>
    <cellStyle name="Normal" xfId="0" builtinId="0"/>
    <cellStyle name="Normal 2" xfId="6" xr:uid="{4DD29EE6-2150-4522-A116-33330961A5D1}"/>
    <cellStyle name="Normal 2 2" xfId="4" xr:uid="{7DBC3E24-5538-466B-A312-C30AE5A5A8BF}"/>
    <cellStyle name="Normal 4" xfId="11" xr:uid="{64AF26BF-E7BD-4FB3-8B15-3BE65825EB82}"/>
    <cellStyle name="Normal 5" xfId="7" xr:uid="{B1E62F2D-A3E0-4D65-B0E3-F89CA3E7B5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4179095</xdr:colOff>
      <xdr:row>4</xdr:row>
      <xdr:rowOff>97236</xdr:rowOff>
    </xdr:from>
    <xdr:to>
      <xdr:col>5</xdr:col>
      <xdr:colOff>228600</xdr:colOff>
      <xdr:row>11</xdr:row>
      <xdr:rowOff>1</xdr:rowOff>
    </xdr:to>
    <xdr:sp macro="" textlink="">
      <xdr:nvSpPr>
        <xdr:cNvPr id="3" name="Rectangle à coins arrondis 1">
          <a:extLst>
            <a:ext uri="{FF2B5EF4-FFF2-40B4-BE49-F238E27FC236}">
              <a16:creationId xmlns:a16="http://schemas.microsoft.com/office/drawing/2014/main" id="{296CD545-CC9D-46E9-918A-1F6A75808FD5}"/>
            </a:ext>
          </a:extLst>
        </xdr:cNvPr>
        <xdr:cNvSpPr/>
      </xdr:nvSpPr>
      <xdr:spPr>
        <a:xfrm>
          <a:off x="4401345" y="922736"/>
          <a:ext cx="2463005" cy="1347390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CLIENT: </a:t>
          </a:r>
          <a:r>
            <a:rPr lang="fr-FR" sz="1200" b="1">
              <a:latin typeface="Garamond" pitchFamily="18" charset="0"/>
              <a:cs typeface="Arial" pitchFamily="34" charset="0"/>
            </a:rPr>
            <a:t>SGCI</a:t>
          </a:r>
          <a:endParaRPr lang="fr-FR" sz="1200" b="1" baseline="0">
            <a:latin typeface="Garamond" pitchFamily="18" charset="0"/>
            <a:cs typeface="Arial" pitchFamily="34" charset="0"/>
          </a:endParaRPr>
        </a:p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ADRESSE:</a:t>
          </a:r>
          <a:r>
            <a:rPr lang="fr-FR" sz="1200" baseline="0">
              <a:latin typeface="Garamond" pitchFamily="18" charset="0"/>
              <a:cs typeface="Arial" pitchFamily="34" charset="0"/>
            </a:rPr>
            <a:t>  01 BP 1355 ABIDJAN 01</a:t>
          </a:r>
        </a:p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itchFamily="18" charset="0"/>
              <a:cs typeface="Arial" pitchFamily="34" charset="0"/>
            </a:rPr>
            <a:t> : </a:t>
          </a:r>
          <a:r>
            <a:rPr lang="fr-FR" sz="1200">
              <a:latin typeface="Garamond" pitchFamily="18" charset="0"/>
              <a:cs typeface="Arial" pitchFamily="34" charset="0"/>
            </a:rPr>
            <a:t> </a:t>
          </a:r>
          <a:r>
            <a:rPr lang="fr-FR" sz="1200" b="1">
              <a:latin typeface="Garamond" pitchFamily="18" charset="0"/>
              <a:cs typeface="Arial" pitchFamily="34" charset="0"/>
            </a:rPr>
            <a:t>27 20 20 10 10</a:t>
          </a:r>
        </a:p>
        <a:p>
          <a:pPr algn="l"/>
          <a:r>
            <a:rPr lang="fr-FR" sz="1200" b="0">
              <a:solidFill>
                <a:schemeClr val="dk1"/>
              </a:solidFill>
              <a:latin typeface="Garamond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itchFamily="18" charset="0"/>
              <a:ea typeface="+mn-ea"/>
              <a:cs typeface="Arial" pitchFamily="34" charset="0"/>
            </a:rPr>
            <a:t> :  27 20 20 14 92</a:t>
          </a:r>
          <a:endParaRPr lang="fr-FR" sz="1200" b="0">
            <a:solidFill>
              <a:schemeClr val="dk1"/>
            </a:solidFill>
            <a:latin typeface="Garamond" pitchFamily="18" charset="0"/>
            <a:ea typeface="+mn-ea"/>
            <a:cs typeface="Arial" pitchFamily="34" charset="0"/>
          </a:endParaRP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 </a:t>
          </a:r>
          <a:r>
            <a:rPr lang="fr-FR" sz="120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: 0100774WR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140495</xdr:colOff>
      <xdr:row>3</xdr:row>
      <xdr:rowOff>189310</xdr:rowOff>
    </xdr:from>
    <xdr:to>
      <xdr:col>5</xdr:col>
      <xdr:colOff>914400</xdr:colOff>
      <xdr:row>11</xdr:row>
      <xdr:rowOff>133350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ED4AABA7-BF88-4610-AC86-D6033533A2E3}"/>
            </a:ext>
          </a:extLst>
        </xdr:cNvPr>
        <xdr:cNvSpPr/>
      </xdr:nvSpPr>
      <xdr:spPr>
        <a:xfrm>
          <a:off x="4074320" y="817960"/>
          <a:ext cx="2688430" cy="1572815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CLIENT: </a:t>
          </a:r>
          <a:r>
            <a:rPr lang="fr-FR" sz="1200" b="1">
              <a:latin typeface="Garamond" pitchFamily="18" charset="0"/>
              <a:cs typeface="Arial" pitchFamily="34" charset="0"/>
            </a:rPr>
            <a:t>SGCI</a:t>
          </a:r>
          <a:endParaRPr lang="fr-FR" sz="1200" b="1" baseline="0">
            <a:latin typeface="Garamond" pitchFamily="18" charset="0"/>
            <a:cs typeface="Arial" pitchFamily="34" charset="0"/>
          </a:endParaRPr>
        </a:p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ADRESSE:</a:t>
          </a:r>
          <a:r>
            <a:rPr lang="fr-FR" sz="1200" baseline="0">
              <a:latin typeface="Garamond" pitchFamily="18" charset="0"/>
              <a:cs typeface="Arial" pitchFamily="34" charset="0"/>
            </a:rPr>
            <a:t>  01 BP 1355 ABIDJAN 01</a:t>
          </a:r>
        </a:p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itchFamily="18" charset="0"/>
              <a:cs typeface="Arial" pitchFamily="34" charset="0"/>
            </a:rPr>
            <a:t> : </a:t>
          </a:r>
          <a:r>
            <a:rPr lang="fr-FR" sz="1200">
              <a:latin typeface="Garamond" pitchFamily="18" charset="0"/>
              <a:cs typeface="Arial" pitchFamily="34" charset="0"/>
            </a:rPr>
            <a:t> </a:t>
          </a:r>
          <a:r>
            <a:rPr lang="fr-FR" sz="1200" b="1">
              <a:latin typeface="Garamond" pitchFamily="18" charset="0"/>
              <a:cs typeface="Arial" pitchFamily="34" charset="0"/>
            </a:rPr>
            <a:t>27 20 20 10 10</a:t>
          </a:r>
        </a:p>
        <a:p>
          <a:pPr algn="l"/>
          <a:r>
            <a:rPr lang="fr-FR" sz="1200" b="0">
              <a:solidFill>
                <a:schemeClr val="dk1"/>
              </a:solidFill>
              <a:latin typeface="Garamond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itchFamily="18" charset="0"/>
              <a:ea typeface="+mn-ea"/>
              <a:cs typeface="Arial" pitchFamily="34" charset="0"/>
            </a:rPr>
            <a:t> :  27 20 20 14 92</a:t>
          </a:r>
          <a:endParaRPr lang="fr-FR" sz="1200" b="0">
            <a:solidFill>
              <a:schemeClr val="dk1"/>
            </a:solidFill>
            <a:latin typeface="Garamond" pitchFamily="18" charset="0"/>
            <a:ea typeface="+mn-ea"/>
            <a:cs typeface="Arial" pitchFamily="34" charset="0"/>
          </a:endParaRP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 </a:t>
          </a:r>
          <a:r>
            <a:rPr lang="fr-FR" sz="120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: 0100774WR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254795</xdr:colOff>
      <xdr:row>2</xdr:row>
      <xdr:rowOff>27385</xdr:rowOff>
    </xdr:from>
    <xdr:to>
      <xdr:col>5</xdr:col>
      <xdr:colOff>1028700</xdr:colOff>
      <xdr:row>9</xdr:row>
      <xdr:rowOff>180975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9181EA4D-1350-455C-A966-1A8EEF54027C}"/>
            </a:ext>
          </a:extLst>
        </xdr:cNvPr>
        <xdr:cNvSpPr/>
      </xdr:nvSpPr>
      <xdr:spPr>
        <a:xfrm>
          <a:off x="4188620" y="446485"/>
          <a:ext cx="2688430" cy="1563290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CLIENT: </a:t>
          </a:r>
          <a:r>
            <a:rPr lang="fr-FR" sz="1200" b="1">
              <a:latin typeface="Garamond" pitchFamily="18" charset="0"/>
              <a:cs typeface="Arial" pitchFamily="34" charset="0"/>
            </a:rPr>
            <a:t>SGCI</a:t>
          </a:r>
          <a:endParaRPr lang="fr-FR" sz="1200" b="1" baseline="0">
            <a:latin typeface="Garamond" pitchFamily="18" charset="0"/>
            <a:cs typeface="Arial" pitchFamily="34" charset="0"/>
          </a:endParaRPr>
        </a:p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ADRESSE:</a:t>
          </a:r>
          <a:r>
            <a:rPr lang="fr-FR" sz="1200" baseline="0">
              <a:latin typeface="Garamond" pitchFamily="18" charset="0"/>
              <a:cs typeface="Arial" pitchFamily="34" charset="0"/>
            </a:rPr>
            <a:t>  01 BP 1355 ABIDJAN 01</a:t>
          </a:r>
        </a:p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itchFamily="18" charset="0"/>
              <a:cs typeface="Arial" pitchFamily="34" charset="0"/>
            </a:rPr>
            <a:t> : </a:t>
          </a:r>
          <a:r>
            <a:rPr lang="fr-FR" sz="1200">
              <a:latin typeface="Garamond" pitchFamily="18" charset="0"/>
              <a:cs typeface="Arial" pitchFamily="34" charset="0"/>
            </a:rPr>
            <a:t> </a:t>
          </a:r>
          <a:r>
            <a:rPr lang="fr-FR" sz="1200" b="1">
              <a:latin typeface="Garamond" pitchFamily="18" charset="0"/>
              <a:cs typeface="Arial" pitchFamily="34" charset="0"/>
            </a:rPr>
            <a:t>27 20 20 10 10</a:t>
          </a:r>
        </a:p>
        <a:p>
          <a:pPr algn="l"/>
          <a:r>
            <a:rPr lang="fr-FR" sz="1200" b="0">
              <a:solidFill>
                <a:schemeClr val="dk1"/>
              </a:solidFill>
              <a:latin typeface="Garamond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itchFamily="18" charset="0"/>
              <a:ea typeface="+mn-ea"/>
              <a:cs typeface="Arial" pitchFamily="34" charset="0"/>
            </a:rPr>
            <a:t> :  27 20 20 14 92</a:t>
          </a:r>
          <a:endParaRPr lang="fr-FR" sz="1200" b="0">
            <a:solidFill>
              <a:schemeClr val="dk1"/>
            </a:solidFill>
            <a:latin typeface="Garamond" pitchFamily="18" charset="0"/>
            <a:ea typeface="+mn-ea"/>
            <a:cs typeface="Arial" pitchFamily="34" charset="0"/>
          </a:endParaRP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 </a:t>
          </a:r>
          <a:r>
            <a:rPr lang="fr-FR" sz="120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: 0100774WR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98BE4-B0C7-4693-BA1C-6CE38B6BE4FB}">
  <dimension ref="A6:O49"/>
  <sheetViews>
    <sheetView topLeftCell="A16" zoomScaleNormal="100" workbookViewId="0">
      <selection activeCell="H41" sqref="H41"/>
    </sheetView>
  </sheetViews>
  <sheetFormatPr baseColWidth="10" defaultColWidth="10.85546875" defaultRowHeight="17.100000000000001" customHeight="1" x14ac:dyDescent="0.25"/>
  <cols>
    <col min="1" max="1" width="3.42578125" style="6" customWidth="1"/>
    <col min="2" max="2" width="64" style="3" customWidth="1"/>
    <col min="3" max="3" width="6.85546875" style="4" customWidth="1"/>
    <col min="4" max="4" width="8.42578125" style="4" bestFit="1" customWidth="1"/>
    <col min="5" max="5" width="17" style="5" customWidth="1"/>
    <col min="6" max="6" width="13.7109375" style="5" customWidth="1"/>
    <col min="7" max="7" width="9.5703125" style="6" hidden="1" customWidth="1"/>
    <col min="8" max="8" width="9.5703125" style="6" customWidth="1"/>
    <col min="9" max="9" width="10.85546875" style="7"/>
    <col min="10" max="10" width="7.5703125" style="4" customWidth="1"/>
    <col min="11" max="11" width="12.140625" style="4" customWidth="1"/>
    <col min="12" max="12" width="10.85546875" style="4"/>
    <col min="13" max="13" width="11.5703125" style="8" customWidth="1"/>
    <col min="14" max="14" width="57.42578125" style="6" customWidth="1"/>
    <col min="15" max="15" width="7.5703125" style="4" customWidth="1"/>
    <col min="16" max="16384" width="10.85546875" style="6"/>
  </cols>
  <sheetData>
    <row r="6" spans="1:15" ht="15.75" x14ac:dyDescent="0.25">
      <c r="A6" s="2" t="s">
        <v>34</v>
      </c>
    </row>
    <row r="8" spans="1:15" ht="15.75" x14ac:dyDescent="0.25">
      <c r="B8" s="9"/>
      <c r="E8" s="10"/>
      <c r="F8" s="11"/>
    </row>
    <row r="9" spans="1:15" ht="15.75" x14ac:dyDescent="0.25">
      <c r="A9" s="2" t="s">
        <v>30</v>
      </c>
      <c r="E9" s="10"/>
      <c r="F9" s="10"/>
    </row>
    <row r="10" spans="1:15" ht="15.75" x14ac:dyDescent="0.25">
      <c r="A10" s="12" t="s">
        <v>31</v>
      </c>
      <c r="E10" s="10"/>
      <c r="F10" s="10"/>
    </row>
    <row r="11" spans="1:15" ht="15.75" x14ac:dyDescent="0.25">
      <c r="A11" s="2" t="s">
        <v>46</v>
      </c>
      <c r="E11" s="4"/>
      <c r="F11" s="4"/>
    </row>
    <row r="12" spans="1:15" ht="15.75" x14ac:dyDescent="0.25">
      <c r="A12" s="2" t="s">
        <v>26</v>
      </c>
      <c r="B12" s="12"/>
      <c r="E12" s="4"/>
      <c r="F12" s="4"/>
    </row>
    <row r="13" spans="1:15" ht="15.75" x14ac:dyDescent="0.25">
      <c r="A13" s="2" t="s">
        <v>27</v>
      </c>
      <c r="B13" s="12"/>
      <c r="E13" s="10"/>
      <c r="F13" s="10"/>
    </row>
    <row r="14" spans="1:15" ht="15.75" x14ac:dyDescent="0.25">
      <c r="A14" s="2" t="s">
        <v>28</v>
      </c>
      <c r="B14" s="12"/>
      <c r="D14" s="1" t="s">
        <v>33</v>
      </c>
      <c r="E14" s="90"/>
      <c r="F14" s="90"/>
    </row>
    <row r="15" spans="1:15" ht="15.75" x14ac:dyDescent="0.25">
      <c r="A15" s="91"/>
      <c r="B15" s="91"/>
    </row>
    <row r="16" spans="1:15" s="19" customFormat="1" ht="31.5" x14ac:dyDescent="0.25">
      <c r="A16" s="13" t="s">
        <v>13</v>
      </c>
      <c r="B16" s="14" t="s">
        <v>14</v>
      </c>
      <c r="C16" s="15" t="s">
        <v>1</v>
      </c>
      <c r="D16" s="16" t="s">
        <v>2</v>
      </c>
      <c r="E16" s="17" t="s">
        <v>3</v>
      </c>
      <c r="F16" s="18" t="s">
        <v>4</v>
      </c>
      <c r="I16" s="7"/>
      <c r="J16" s="4"/>
      <c r="K16" s="4"/>
      <c r="L16" s="4"/>
      <c r="M16" s="20"/>
      <c r="O16" s="4"/>
    </row>
    <row r="17" spans="1:15" s="19" customFormat="1" ht="15.75" x14ac:dyDescent="0.25">
      <c r="A17" s="21"/>
      <c r="B17" s="22"/>
      <c r="C17" s="23"/>
      <c r="D17" s="24"/>
      <c r="E17" s="25"/>
      <c r="F17" s="26"/>
      <c r="I17" s="7"/>
      <c r="J17" s="4"/>
      <c r="K17" s="4"/>
      <c r="L17" s="4"/>
      <c r="M17" s="20"/>
      <c r="O17" s="4"/>
    </row>
    <row r="18" spans="1:15" s="19" customFormat="1" ht="15.75" x14ac:dyDescent="0.25">
      <c r="A18" s="21"/>
      <c r="B18" s="22" t="s">
        <v>24</v>
      </c>
      <c r="C18" s="27" t="s">
        <v>5</v>
      </c>
      <c r="D18" s="28">
        <v>1</v>
      </c>
      <c r="E18" s="29">
        <v>132000</v>
      </c>
      <c r="F18" s="30">
        <f>+D18*E18</f>
        <v>132000</v>
      </c>
      <c r="I18" s="7">
        <v>94000</v>
      </c>
      <c r="J18" s="4">
        <v>1.4</v>
      </c>
      <c r="K18" s="7">
        <f>+I18*J18</f>
        <v>131600</v>
      </c>
      <c r="L18" s="4"/>
      <c r="M18" s="20"/>
      <c r="O18" s="4"/>
    </row>
    <row r="19" spans="1:15" s="19" customFormat="1" ht="15.75" x14ac:dyDescent="0.25">
      <c r="A19" s="21"/>
      <c r="B19" s="22" t="s">
        <v>25</v>
      </c>
      <c r="C19" s="27" t="s">
        <v>5</v>
      </c>
      <c r="D19" s="28">
        <v>1</v>
      </c>
      <c r="E19" s="29">
        <v>138000</v>
      </c>
      <c r="F19" s="30">
        <f>+D19*E19</f>
        <v>138000</v>
      </c>
      <c r="I19" s="7">
        <v>98500</v>
      </c>
      <c r="J19" s="4">
        <v>1.4</v>
      </c>
      <c r="K19" s="7">
        <f>+I19*J19</f>
        <v>137900</v>
      </c>
      <c r="L19" s="4"/>
      <c r="M19" s="20"/>
      <c r="O19" s="4"/>
    </row>
    <row r="20" spans="1:15" s="19" customFormat="1" ht="15.75" x14ac:dyDescent="0.25">
      <c r="A20" s="21"/>
      <c r="B20" s="22" t="s">
        <v>6</v>
      </c>
      <c r="C20" s="27" t="s">
        <v>23</v>
      </c>
      <c r="D20" s="28">
        <v>20</v>
      </c>
      <c r="E20" s="29">
        <v>600</v>
      </c>
      <c r="F20" s="30">
        <f t="shared" ref="F20" si="0">E20*D20</f>
        <v>12000</v>
      </c>
      <c r="I20" s="7">
        <v>300</v>
      </c>
      <c r="J20" s="4">
        <v>1.4</v>
      </c>
      <c r="K20" s="7">
        <f t="shared" ref="K20:K21" si="1">I20*J20</f>
        <v>420</v>
      </c>
      <c r="L20" s="4"/>
      <c r="M20" s="20"/>
      <c r="O20" s="4"/>
    </row>
    <row r="21" spans="1:15" ht="15.75" x14ac:dyDescent="0.25">
      <c r="A21" s="31"/>
      <c r="B21" s="32" t="s">
        <v>7</v>
      </c>
      <c r="C21" s="33" t="s">
        <v>23</v>
      </c>
      <c r="D21" s="33">
        <v>20</v>
      </c>
      <c r="E21" s="29">
        <v>600</v>
      </c>
      <c r="F21" s="30">
        <f>E21*D21</f>
        <v>12000</v>
      </c>
      <c r="I21" s="34">
        <v>300</v>
      </c>
      <c r="J21" s="4">
        <v>1.4</v>
      </c>
      <c r="K21" s="7">
        <f t="shared" si="1"/>
        <v>420</v>
      </c>
    </row>
    <row r="22" spans="1:15" ht="15.75" x14ac:dyDescent="0.25">
      <c r="A22" s="31"/>
      <c r="B22" s="32" t="s">
        <v>19</v>
      </c>
      <c r="C22" s="33" t="s">
        <v>20</v>
      </c>
      <c r="D22" s="33">
        <v>1</v>
      </c>
      <c r="E22" s="29">
        <v>15000</v>
      </c>
      <c r="F22" s="30">
        <f t="shared" ref="F22" si="2">E22*D22</f>
        <v>15000</v>
      </c>
      <c r="I22" s="34"/>
      <c r="K22" s="7"/>
    </row>
    <row r="23" spans="1:15" ht="15.75" x14ac:dyDescent="0.25">
      <c r="A23" s="31"/>
      <c r="B23" s="32"/>
      <c r="C23" s="33"/>
      <c r="D23" s="35"/>
      <c r="E23" s="36"/>
      <c r="F23" s="30"/>
      <c r="I23" s="34"/>
      <c r="K23" s="37"/>
    </row>
    <row r="24" spans="1:15" s="2" customFormat="1" ht="15.75" x14ac:dyDescent="0.25">
      <c r="A24" s="38"/>
      <c r="B24" s="39"/>
      <c r="C24" s="40"/>
      <c r="D24" s="41"/>
      <c r="E24" s="42"/>
      <c r="F24" s="30"/>
      <c r="I24" s="43"/>
    </row>
    <row r="25" spans="1:15" s="2" customFormat="1" ht="15.75" x14ac:dyDescent="0.25">
      <c r="A25" s="38"/>
      <c r="B25" s="44" t="s">
        <v>44</v>
      </c>
      <c r="C25" s="45" t="s">
        <v>21</v>
      </c>
      <c r="D25" s="46">
        <v>1</v>
      </c>
      <c r="E25" s="42">
        <v>100000</v>
      </c>
      <c r="F25" s="30">
        <f>+D25*E25</f>
        <v>100000</v>
      </c>
      <c r="I25" s="43"/>
    </row>
    <row r="26" spans="1:15" s="2" customFormat="1" ht="15.75" x14ac:dyDescent="0.25">
      <c r="A26" s="38"/>
      <c r="B26" s="47"/>
      <c r="C26" s="48"/>
      <c r="D26" s="46"/>
      <c r="E26" s="42"/>
      <c r="F26" s="30"/>
      <c r="I26" s="43"/>
    </row>
    <row r="27" spans="1:15" s="2" customFormat="1" ht="15.75" x14ac:dyDescent="0.25">
      <c r="A27" s="38"/>
      <c r="B27" s="47"/>
      <c r="C27" s="48"/>
      <c r="D27" s="46"/>
      <c r="E27" s="42"/>
      <c r="F27" s="30"/>
      <c r="I27" s="43"/>
    </row>
    <row r="28" spans="1:15" s="2" customFormat="1" ht="15.75" x14ac:dyDescent="0.25">
      <c r="A28" s="38"/>
      <c r="B28" s="49" t="s">
        <v>8</v>
      </c>
      <c r="C28" s="48"/>
      <c r="D28" s="46"/>
      <c r="E28" s="42"/>
      <c r="F28" s="30"/>
      <c r="I28" s="43"/>
    </row>
    <row r="29" spans="1:15" s="2" customFormat="1" ht="15.75" x14ac:dyDescent="0.25">
      <c r="A29" s="50"/>
      <c r="B29" s="51" t="s">
        <v>15</v>
      </c>
      <c r="C29" s="48"/>
      <c r="D29" s="46"/>
      <c r="E29" s="42"/>
      <c r="F29" s="30"/>
      <c r="I29" s="43"/>
    </row>
    <row r="30" spans="1:15" s="2" customFormat="1" ht="15.75" x14ac:dyDescent="0.25">
      <c r="A30" s="52"/>
      <c r="B30" s="53" t="s">
        <v>16</v>
      </c>
      <c r="C30" s="48"/>
      <c r="D30" s="46"/>
      <c r="E30" s="42"/>
      <c r="F30" s="30"/>
      <c r="I30" s="43"/>
    </row>
    <row r="31" spans="1:15" s="2" customFormat="1" ht="15.75" x14ac:dyDescent="0.25">
      <c r="A31" s="52"/>
      <c r="B31" s="54" t="s">
        <v>17</v>
      </c>
      <c r="C31" s="48"/>
      <c r="D31" s="46"/>
      <c r="E31" s="55"/>
      <c r="F31" s="30"/>
      <c r="I31" s="43"/>
    </row>
    <row r="32" spans="1:15" s="2" customFormat="1" ht="15.75" x14ac:dyDescent="0.25">
      <c r="A32" s="52"/>
      <c r="B32" s="22"/>
      <c r="C32" s="48"/>
      <c r="D32" s="46"/>
      <c r="E32" s="55"/>
      <c r="F32" s="56"/>
      <c r="I32" s="43"/>
    </row>
    <row r="33" spans="1:15" s="3" customFormat="1" ht="15.75" x14ac:dyDescent="0.25">
      <c r="A33" s="92" t="s">
        <v>9</v>
      </c>
      <c r="B33" s="92"/>
      <c r="C33" s="92"/>
      <c r="D33" s="92"/>
      <c r="E33" s="92"/>
      <c r="F33" s="57">
        <f>SUM(F18:F32)</f>
        <v>409000</v>
      </c>
      <c r="I33" s="7"/>
      <c r="J33" s="4"/>
      <c r="K33" s="4"/>
    </row>
    <row r="34" spans="1:15" ht="15.75" x14ac:dyDescent="0.25">
      <c r="A34" s="93" t="s">
        <v>18</v>
      </c>
      <c r="B34" s="93"/>
      <c r="C34" s="93"/>
      <c r="D34" s="93"/>
      <c r="E34" s="93"/>
      <c r="F34" s="58">
        <f>F33*0.18</f>
        <v>73620</v>
      </c>
    </row>
    <row r="35" spans="1:15" ht="15.75" x14ac:dyDescent="0.25">
      <c r="A35" s="92" t="s">
        <v>10</v>
      </c>
      <c r="B35" s="92"/>
      <c r="C35" s="92"/>
      <c r="D35" s="92"/>
      <c r="E35" s="92"/>
      <c r="F35" s="59">
        <f>F33+F34</f>
        <v>482620</v>
      </c>
    </row>
    <row r="36" spans="1:15" ht="15.75" x14ac:dyDescent="0.25">
      <c r="A36" s="60"/>
      <c r="B36" s="61"/>
      <c r="C36" s="62"/>
      <c r="D36" s="60"/>
      <c r="E36" s="63"/>
      <c r="F36" s="64"/>
    </row>
    <row r="37" spans="1:15" ht="15.75" x14ac:dyDescent="0.25">
      <c r="A37" s="65" t="s">
        <v>11</v>
      </c>
      <c r="E37" s="10"/>
      <c r="F37" s="10"/>
    </row>
    <row r="38" spans="1:15" ht="15.75" x14ac:dyDescent="0.25">
      <c r="A38" s="2" t="s">
        <v>32</v>
      </c>
      <c r="E38" s="10"/>
      <c r="F38" s="10"/>
    </row>
    <row r="39" spans="1:15" ht="15.75" x14ac:dyDescent="0.25">
      <c r="E39" s="10"/>
      <c r="F39" s="10"/>
    </row>
    <row r="40" spans="1:15" ht="15.75" x14ac:dyDescent="0.25">
      <c r="A40" s="66" t="s">
        <v>12</v>
      </c>
    </row>
    <row r="45" spans="1:15" ht="15.75" x14ac:dyDescent="0.25">
      <c r="N45" s="67"/>
      <c r="O45" s="43"/>
    </row>
    <row r="46" spans="1:15" ht="15.75" x14ac:dyDescent="0.25">
      <c r="N46" s="3"/>
    </row>
    <row r="47" spans="1:15" ht="15.75" x14ac:dyDescent="0.25">
      <c r="N47" s="3"/>
    </row>
    <row r="49" spans="14:14" ht="15.75" x14ac:dyDescent="0.25">
      <c r="N49" s="68"/>
    </row>
  </sheetData>
  <mergeCells count="5">
    <mergeCell ref="D14:F14"/>
    <mergeCell ref="A15:B15"/>
    <mergeCell ref="A33:E33"/>
    <mergeCell ref="A34:E34"/>
    <mergeCell ref="A35:E35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5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B0A26-8968-4A96-8616-E0D20E418B57}">
  <dimension ref="A6:N46"/>
  <sheetViews>
    <sheetView topLeftCell="A7" zoomScaleNormal="100" workbookViewId="0">
      <selection activeCell="H31" sqref="H31"/>
    </sheetView>
  </sheetViews>
  <sheetFormatPr baseColWidth="10" defaultColWidth="10.85546875" defaultRowHeight="17.100000000000001" customHeight="1" x14ac:dyDescent="0.25"/>
  <cols>
    <col min="1" max="1" width="3.42578125" style="6" customWidth="1"/>
    <col min="2" max="2" width="55.5703125" style="3" customWidth="1"/>
    <col min="3" max="3" width="6.85546875" style="4" customWidth="1"/>
    <col min="4" max="4" width="8.42578125" style="4" bestFit="1" customWidth="1"/>
    <col min="5" max="5" width="13.42578125" style="5" customWidth="1"/>
    <col min="6" max="6" width="17.28515625" style="5" customWidth="1"/>
    <col min="7" max="7" width="9.5703125" style="6" customWidth="1"/>
    <col min="8" max="8" width="10.85546875" style="7"/>
    <col min="9" max="9" width="7.5703125" style="4" customWidth="1"/>
    <col min="10" max="10" width="12.140625" style="4" customWidth="1"/>
    <col min="11" max="11" width="10.85546875" style="4"/>
    <col min="12" max="12" width="11.5703125" style="8" customWidth="1"/>
    <col min="13" max="13" width="57.42578125" style="6" customWidth="1"/>
    <col min="14" max="14" width="7.5703125" style="4" customWidth="1"/>
    <col min="15" max="16384" width="10.85546875" style="6"/>
  </cols>
  <sheetData>
    <row r="6" spans="1:14" ht="15.75" x14ac:dyDescent="0.25">
      <c r="A6" s="2" t="s">
        <v>37</v>
      </c>
    </row>
    <row r="8" spans="1:14" ht="15.75" x14ac:dyDescent="0.25">
      <c r="B8" s="9"/>
      <c r="E8" s="10"/>
      <c r="F8" s="11"/>
    </row>
    <row r="9" spans="1:14" ht="15.75" x14ac:dyDescent="0.25">
      <c r="A9" s="2" t="s">
        <v>35</v>
      </c>
      <c r="E9" s="10"/>
      <c r="F9" s="10"/>
    </row>
    <row r="10" spans="1:14" ht="15.75" x14ac:dyDescent="0.25">
      <c r="A10" s="2" t="s">
        <v>36</v>
      </c>
      <c r="E10" s="10"/>
      <c r="F10" s="10"/>
    </row>
    <row r="11" spans="1:14" ht="15.75" x14ac:dyDescent="0.25">
      <c r="A11" s="2" t="s">
        <v>29</v>
      </c>
      <c r="E11" s="4"/>
      <c r="F11" s="4"/>
    </row>
    <row r="12" spans="1:14" ht="15.75" x14ac:dyDescent="0.25">
      <c r="A12" s="2" t="s">
        <v>26</v>
      </c>
      <c r="B12" s="12"/>
      <c r="E12" s="4"/>
      <c r="F12" s="4"/>
    </row>
    <row r="13" spans="1:14" ht="15.75" x14ac:dyDescent="0.25">
      <c r="A13" s="2" t="s">
        <v>27</v>
      </c>
      <c r="B13" s="12"/>
      <c r="E13" s="10"/>
      <c r="F13" s="10"/>
    </row>
    <row r="14" spans="1:14" ht="15.75" x14ac:dyDescent="0.25">
      <c r="A14" s="2" t="s">
        <v>28</v>
      </c>
      <c r="B14" s="12"/>
      <c r="D14" s="1" t="s">
        <v>33</v>
      </c>
      <c r="E14" s="90"/>
      <c r="F14" s="90"/>
    </row>
    <row r="15" spans="1:14" ht="15.75" x14ac:dyDescent="0.25">
      <c r="A15" s="91"/>
      <c r="B15" s="91"/>
    </row>
    <row r="16" spans="1:14" s="19" customFormat="1" ht="15.75" x14ac:dyDescent="0.25">
      <c r="A16" s="13" t="s">
        <v>13</v>
      </c>
      <c r="B16" s="14" t="s">
        <v>14</v>
      </c>
      <c r="C16" s="15" t="s">
        <v>1</v>
      </c>
      <c r="D16" s="16" t="s">
        <v>2</v>
      </c>
      <c r="E16" s="17" t="s">
        <v>3</v>
      </c>
      <c r="F16" s="18" t="s">
        <v>4</v>
      </c>
      <c r="H16" s="7"/>
      <c r="I16" s="4"/>
      <c r="J16" s="4"/>
      <c r="K16" s="4"/>
      <c r="L16" s="20"/>
      <c r="N16" s="4"/>
    </row>
    <row r="17" spans="1:14" s="19" customFormat="1" ht="15.75" x14ac:dyDescent="0.25">
      <c r="A17" s="21"/>
      <c r="B17" s="22"/>
      <c r="C17" s="23"/>
      <c r="D17" s="24"/>
      <c r="E17" s="25"/>
      <c r="F17" s="26"/>
      <c r="H17" s="7"/>
      <c r="I17" s="4"/>
      <c r="J17" s="4"/>
      <c r="K17" s="4"/>
      <c r="L17" s="20"/>
      <c r="N17" s="4"/>
    </row>
    <row r="18" spans="1:14" s="19" customFormat="1" ht="15.75" x14ac:dyDescent="0.25">
      <c r="A18" s="21"/>
      <c r="B18" s="22" t="s">
        <v>22</v>
      </c>
      <c r="C18" s="27" t="s">
        <v>5</v>
      </c>
      <c r="D18" s="28">
        <v>1</v>
      </c>
      <c r="E18" s="29">
        <v>647000</v>
      </c>
      <c r="F18" s="30">
        <f t="shared" ref="F18" si="0">E18*D18</f>
        <v>647000</v>
      </c>
      <c r="H18" s="7">
        <v>462140</v>
      </c>
      <c r="I18" s="4">
        <v>1.4</v>
      </c>
      <c r="J18" s="7">
        <f t="shared" ref="J18" si="1">H18*I18</f>
        <v>646996</v>
      </c>
      <c r="K18" s="4"/>
      <c r="L18" s="20"/>
      <c r="N18" s="4"/>
    </row>
    <row r="19" spans="1:14" ht="15.75" x14ac:dyDescent="0.25">
      <c r="A19" s="31"/>
      <c r="B19" s="32"/>
      <c r="C19" s="33"/>
      <c r="D19" s="35"/>
      <c r="E19" s="36"/>
      <c r="F19" s="30"/>
      <c r="H19" s="34"/>
      <c r="J19" s="37"/>
    </row>
    <row r="20" spans="1:14" s="2" customFormat="1" ht="15.75" x14ac:dyDescent="0.25">
      <c r="A20" s="38"/>
      <c r="B20" s="39"/>
      <c r="C20" s="40"/>
      <c r="D20" s="41"/>
      <c r="E20" s="42"/>
      <c r="F20" s="30"/>
      <c r="H20" s="43"/>
    </row>
    <row r="21" spans="1:14" s="2" customFormat="1" ht="15.75" x14ac:dyDescent="0.25">
      <c r="A21" s="38"/>
      <c r="B21" s="44" t="s">
        <v>44</v>
      </c>
      <c r="C21" s="45" t="s">
        <v>21</v>
      </c>
      <c r="D21" s="46">
        <v>1</v>
      </c>
      <c r="E21" s="42">
        <v>200000</v>
      </c>
      <c r="F21" s="30">
        <f>+D21*E21</f>
        <v>200000</v>
      </c>
      <c r="H21" s="43"/>
    </row>
    <row r="22" spans="1:14" s="2" customFormat="1" ht="15.75" x14ac:dyDescent="0.25">
      <c r="A22" s="38"/>
      <c r="B22" s="47"/>
      <c r="C22" s="48"/>
      <c r="D22" s="46"/>
      <c r="E22" s="42"/>
      <c r="F22" s="30"/>
      <c r="H22" s="43"/>
    </row>
    <row r="23" spans="1:14" s="2" customFormat="1" ht="15.75" x14ac:dyDescent="0.25">
      <c r="A23" s="38"/>
      <c r="B23" s="47" t="s">
        <v>47</v>
      </c>
      <c r="C23" s="48"/>
      <c r="D23" s="46"/>
      <c r="E23" s="42"/>
      <c r="F23" s="30"/>
      <c r="H23" s="43"/>
    </row>
    <row r="24" spans="1:14" s="2" customFormat="1" ht="15.75" x14ac:dyDescent="0.25">
      <c r="A24" s="38"/>
      <c r="B24" s="47"/>
      <c r="C24" s="48"/>
      <c r="D24" s="46"/>
      <c r="E24" s="42"/>
      <c r="F24" s="30"/>
      <c r="H24" s="43"/>
    </row>
    <row r="25" spans="1:14" s="2" customFormat="1" ht="15.75" x14ac:dyDescent="0.25">
      <c r="A25" s="38"/>
      <c r="B25" s="49" t="s">
        <v>8</v>
      </c>
      <c r="C25" s="48"/>
      <c r="D25" s="46"/>
      <c r="E25" s="42"/>
      <c r="F25" s="30"/>
      <c r="H25" s="43"/>
    </row>
    <row r="26" spans="1:14" s="2" customFormat="1" ht="15.75" x14ac:dyDescent="0.25">
      <c r="A26" s="50"/>
      <c r="B26" s="51" t="s">
        <v>15</v>
      </c>
      <c r="C26" s="48"/>
      <c r="D26" s="46"/>
      <c r="E26" s="42"/>
      <c r="F26" s="30"/>
      <c r="H26" s="43"/>
    </row>
    <row r="27" spans="1:14" s="2" customFormat="1" ht="15.75" x14ac:dyDescent="0.25">
      <c r="A27" s="52"/>
      <c r="B27" s="53" t="s">
        <v>16</v>
      </c>
      <c r="C27" s="48"/>
      <c r="D27" s="46"/>
      <c r="E27" s="42"/>
      <c r="F27" s="30"/>
      <c r="H27" s="43"/>
    </row>
    <row r="28" spans="1:14" s="2" customFormat="1" ht="15.75" x14ac:dyDescent="0.25">
      <c r="A28" s="52"/>
      <c r="B28" s="54" t="s">
        <v>17</v>
      </c>
      <c r="C28" s="48"/>
      <c r="D28" s="46"/>
      <c r="E28" s="55"/>
      <c r="F28" s="30"/>
      <c r="H28" s="43"/>
    </row>
    <row r="29" spans="1:14" s="2" customFormat="1" ht="15.75" x14ac:dyDescent="0.25">
      <c r="A29" s="52"/>
      <c r="B29" s="22"/>
      <c r="C29" s="48"/>
      <c r="D29" s="46"/>
      <c r="E29" s="55"/>
      <c r="F29" s="56"/>
      <c r="H29" s="43"/>
    </row>
    <row r="30" spans="1:14" s="3" customFormat="1" ht="15.75" customHeight="1" x14ac:dyDescent="0.25">
      <c r="A30" s="103" t="s">
        <v>9</v>
      </c>
      <c r="B30" s="104"/>
      <c r="C30" s="104"/>
      <c r="D30" s="104"/>
      <c r="E30" s="105"/>
      <c r="F30" s="57">
        <f>SUM(F18:F29)</f>
        <v>847000</v>
      </c>
      <c r="H30" s="7"/>
      <c r="I30" s="95"/>
      <c r="J30" s="95"/>
    </row>
    <row r="31" spans="1:14" ht="15.75" customHeight="1" x14ac:dyDescent="0.25">
      <c r="A31" s="100" t="s">
        <v>18</v>
      </c>
      <c r="B31" s="101"/>
      <c r="C31" s="101"/>
      <c r="D31" s="101"/>
      <c r="E31" s="102"/>
      <c r="F31" s="58">
        <f>F30*0.18</f>
        <v>152460</v>
      </c>
      <c r="G31" s="94"/>
      <c r="H31" s="7">
        <f>+I2</f>
        <v>0</v>
      </c>
      <c r="I31" s="95"/>
      <c r="J31" s="95"/>
    </row>
    <row r="32" spans="1:14" ht="15.75" customHeight="1" x14ac:dyDescent="0.25">
      <c r="A32" s="97" t="s">
        <v>10</v>
      </c>
      <c r="B32" s="98"/>
      <c r="C32" s="98"/>
      <c r="D32" s="98"/>
      <c r="E32" s="99"/>
      <c r="F32" s="59">
        <f>F30+F31</f>
        <v>999460</v>
      </c>
      <c r="G32" s="94"/>
      <c r="I32" s="95"/>
      <c r="J32" s="95"/>
    </row>
    <row r="33" spans="1:14" ht="15.75" customHeight="1" x14ac:dyDescent="0.25">
      <c r="A33" s="96"/>
      <c r="B33" s="61"/>
      <c r="C33" s="62"/>
      <c r="D33" s="96"/>
      <c r="E33" s="63"/>
      <c r="F33" s="64"/>
      <c r="G33" s="94"/>
      <c r="I33" s="95"/>
      <c r="J33" s="95"/>
    </row>
    <row r="34" spans="1:14" ht="15.75" customHeight="1" x14ac:dyDescent="0.25">
      <c r="A34" s="65" t="s">
        <v>11</v>
      </c>
      <c r="C34" s="95"/>
      <c r="D34" s="95"/>
      <c r="E34" s="10"/>
      <c r="F34" s="10"/>
      <c r="G34" s="94"/>
      <c r="I34" s="95"/>
      <c r="J34" s="95"/>
    </row>
    <row r="35" spans="1:14" ht="15.75" x14ac:dyDescent="0.25">
      <c r="A35" s="2" t="s">
        <v>38</v>
      </c>
      <c r="E35" s="10"/>
      <c r="F35" s="10"/>
    </row>
    <row r="36" spans="1:14" ht="15.75" x14ac:dyDescent="0.25">
      <c r="E36" s="10"/>
      <c r="F36" s="10"/>
    </row>
    <row r="37" spans="1:14" ht="15.75" x14ac:dyDescent="0.25">
      <c r="A37" s="66" t="s">
        <v>12</v>
      </c>
    </row>
    <row r="42" spans="1:14" ht="15.75" x14ac:dyDescent="0.25">
      <c r="M42" s="67"/>
      <c r="N42" s="43"/>
    </row>
    <row r="43" spans="1:14" ht="15.75" x14ac:dyDescent="0.25">
      <c r="M43" s="3"/>
    </row>
    <row r="44" spans="1:14" ht="15.75" x14ac:dyDescent="0.25">
      <c r="M44" s="3"/>
    </row>
    <row r="46" spans="1:14" ht="15.75" x14ac:dyDescent="0.25">
      <c r="M46" s="68"/>
    </row>
  </sheetData>
  <mergeCells count="5">
    <mergeCell ref="A31:E31"/>
    <mergeCell ref="A32:E32"/>
    <mergeCell ref="A30:E30"/>
    <mergeCell ref="D14:F14"/>
    <mergeCell ref="A15:B15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0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6C8C0-7B03-45E5-B57B-0649C46931E9}">
  <dimension ref="A1:F23"/>
  <sheetViews>
    <sheetView workbookViewId="0">
      <selection activeCell="D31" sqref="D31"/>
    </sheetView>
  </sheetViews>
  <sheetFormatPr baseColWidth="10" defaultRowHeight="12.75" x14ac:dyDescent="0.2"/>
  <cols>
    <col min="1" max="1" width="5.140625" style="71" customWidth="1"/>
    <col min="2" max="2" width="59.5703125" style="71" customWidth="1"/>
    <col min="3" max="3" width="5" style="86" customWidth="1"/>
    <col min="4" max="4" width="11" style="86" customWidth="1"/>
    <col min="5" max="5" width="13.5703125" style="71" customWidth="1"/>
    <col min="6" max="6" width="16.5703125" style="71" customWidth="1"/>
    <col min="7" max="256" width="11.42578125" style="71"/>
    <col min="257" max="257" width="5.140625" style="71" customWidth="1"/>
    <col min="258" max="258" width="59.5703125" style="71" customWidth="1"/>
    <col min="259" max="259" width="5" style="71" customWidth="1"/>
    <col min="260" max="260" width="11" style="71" customWidth="1"/>
    <col min="261" max="261" width="13.5703125" style="71" customWidth="1"/>
    <col min="262" max="262" width="16.5703125" style="71" customWidth="1"/>
    <col min="263" max="512" width="11.42578125" style="71"/>
    <col min="513" max="513" width="5.140625" style="71" customWidth="1"/>
    <col min="514" max="514" width="59.5703125" style="71" customWidth="1"/>
    <col min="515" max="515" width="5" style="71" customWidth="1"/>
    <col min="516" max="516" width="11" style="71" customWidth="1"/>
    <col min="517" max="517" width="13.5703125" style="71" customWidth="1"/>
    <col min="518" max="518" width="16.5703125" style="71" customWidth="1"/>
    <col min="519" max="768" width="11.42578125" style="71"/>
    <col min="769" max="769" width="5.140625" style="71" customWidth="1"/>
    <col min="770" max="770" width="59.5703125" style="71" customWidth="1"/>
    <col min="771" max="771" width="5" style="71" customWidth="1"/>
    <col min="772" max="772" width="11" style="71" customWidth="1"/>
    <col min="773" max="773" width="13.5703125" style="71" customWidth="1"/>
    <col min="774" max="774" width="16.5703125" style="71" customWidth="1"/>
    <col min="775" max="1024" width="11.42578125" style="71"/>
    <col min="1025" max="1025" width="5.140625" style="71" customWidth="1"/>
    <col min="1026" max="1026" width="59.5703125" style="71" customWidth="1"/>
    <col min="1027" max="1027" width="5" style="71" customWidth="1"/>
    <col min="1028" max="1028" width="11" style="71" customWidth="1"/>
    <col min="1029" max="1029" width="13.5703125" style="71" customWidth="1"/>
    <col min="1030" max="1030" width="16.5703125" style="71" customWidth="1"/>
    <col min="1031" max="1280" width="11.42578125" style="71"/>
    <col min="1281" max="1281" width="5.140625" style="71" customWidth="1"/>
    <col min="1282" max="1282" width="59.5703125" style="71" customWidth="1"/>
    <col min="1283" max="1283" width="5" style="71" customWidth="1"/>
    <col min="1284" max="1284" width="11" style="71" customWidth="1"/>
    <col min="1285" max="1285" width="13.5703125" style="71" customWidth="1"/>
    <col min="1286" max="1286" width="16.5703125" style="71" customWidth="1"/>
    <col min="1287" max="1536" width="11.42578125" style="71"/>
    <col min="1537" max="1537" width="5.140625" style="71" customWidth="1"/>
    <col min="1538" max="1538" width="59.5703125" style="71" customWidth="1"/>
    <col min="1539" max="1539" width="5" style="71" customWidth="1"/>
    <col min="1540" max="1540" width="11" style="71" customWidth="1"/>
    <col min="1541" max="1541" width="13.5703125" style="71" customWidth="1"/>
    <col min="1542" max="1542" width="16.5703125" style="71" customWidth="1"/>
    <col min="1543" max="1792" width="11.42578125" style="71"/>
    <col min="1793" max="1793" width="5.140625" style="71" customWidth="1"/>
    <col min="1794" max="1794" width="59.5703125" style="71" customWidth="1"/>
    <col min="1795" max="1795" width="5" style="71" customWidth="1"/>
    <col min="1796" max="1796" width="11" style="71" customWidth="1"/>
    <col min="1797" max="1797" width="13.5703125" style="71" customWidth="1"/>
    <col min="1798" max="1798" width="16.5703125" style="71" customWidth="1"/>
    <col min="1799" max="2048" width="11.42578125" style="71"/>
    <col min="2049" max="2049" width="5.140625" style="71" customWidth="1"/>
    <col min="2050" max="2050" width="59.5703125" style="71" customWidth="1"/>
    <col min="2051" max="2051" width="5" style="71" customWidth="1"/>
    <col min="2052" max="2052" width="11" style="71" customWidth="1"/>
    <col min="2053" max="2053" width="13.5703125" style="71" customWidth="1"/>
    <col min="2054" max="2054" width="16.5703125" style="71" customWidth="1"/>
    <col min="2055" max="2304" width="11.42578125" style="71"/>
    <col min="2305" max="2305" width="5.140625" style="71" customWidth="1"/>
    <col min="2306" max="2306" width="59.5703125" style="71" customWidth="1"/>
    <col min="2307" max="2307" width="5" style="71" customWidth="1"/>
    <col min="2308" max="2308" width="11" style="71" customWidth="1"/>
    <col min="2309" max="2309" width="13.5703125" style="71" customWidth="1"/>
    <col min="2310" max="2310" width="16.5703125" style="71" customWidth="1"/>
    <col min="2311" max="2560" width="11.42578125" style="71"/>
    <col min="2561" max="2561" width="5.140625" style="71" customWidth="1"/>
    <col min="2562" max="2562" width="59.5703125" style="71" customWidth="1"/>
    <col min="2563" max="2563" width="5" style="71" customWidth="1"/>
    <col min="2564" max="2564" width="11" style="71" customWidth="1"/>
    <col min="2565" max="2565" width="13.5703125" style="71" customWidth="1"/>
    <col min="2566" max="2566" width="16.5703125" style="71" customWidth="1"/>
    <col min="2567" max="2816" width="11.42578125" style="71"/>
    <col min="2817" max="2817" width="5.140625" style="71" customWidth="1"/>
    <col min="2818" max="2818" width="59.5703125" style="71" customWidth="1"/>
    <col min="2819" max="2819" width="5" style="71" customWidth="1"/>
    <col min="2820" max="2820" width="11" style="71" customWidth="1"/>
    <col min="2821" max="2821" width="13.5703125" style="71" customWidth="1"/>
    <col min="2822" max="2822" width="16.5703125" style="71" customWidth="1"/>
    <col min="2823" max="3072" width="11.42578125" style="71"/>
    <col min="3073" max="3073" width="5.140625" style="71" customWidth="1"/>
    <col min="3074" max="3074" width="59.5703125" style="71" customWidth="1"/>
    <col min="3075" max="3075" width="5" style="71" customWidth="1"/>
    <col min="3076" max="3076" width="11" style="71" customWidth="1"/>
    <col min="3077" max="3077" width="13.5703125" style="71" customWidth="1"/>
    <col min="3078" max="3078" width="16.5703125" style="71" customWidth="1"/>
    <col min="3079" max="3328" width="11.42578125" style="71"/>
    <col min="3329" max="3329" width="5.140625" style="71" customWidth="1"/>
    <col min="3330" max="3330" width="59.5703125" style="71" customWidth="1"/>
    <col min="3331" max="3331" width="5" style="71" customWidth="1"/>
    <col min="3332" max="3332" width="11" style="71" customWidth="1"/>
    <col min="3333" max="3333" width="13.5703125" style="71" customWidth="1"/>
    <col min="3334" max="3334" width="16.5703125" style="71" customWidth="1"/>
    <col min="3335" max="3584" width="11.42578125" style="71"/>
    <col min="3585" max="3585" width="5.140625" style="71" customWidth="1"/>
    <col min="3586" max="3586" width="59.5703125" style="71" customWidth="1"/>
    <col min="3587" max="3587" width="5" style="71" customWidth="1"/>
    <col min="3588" max="3588" width="11" style="71" customWidth="1"/>
    <col min="3589" max="3589" width="13.5703125" style="71" customWidth="1"/>
    <col min="3590" max="3590" width="16.5703125" style="71" customWidth="1"/>
    <col min="3591" max="3840" width="11.42578125" style="71"/>
    <col min="3841" max="3841" width="5.140625" style="71" customWidth="1"/>
    <col min="3842" max="3842" width="59.5703125" style="71" customWidth="1"/>
    <col min="3843" max="3843" width="5" style="71" customWidth="1"/>
    <col min="3844" max="3844" width="11" style="71" customWidth="1"/>
    <col min="3845" max="3845" width="13.5703125" style="71" customWidth="1"/>
    <col min="3846" max="3846" width="16.5703125" style="71" customWidth="1"/>
    <col min="3847" max="4096" width="11.42578125" style="71"/>
    <col min="4097" max="4097" width="5.140625" style="71" customWidth="1"/>
    <col min="4098" max="4098" width="59.5703125" style="71" customWidth="1"/>
    <col min="4099" max="4099" width="5" style="71" customWidth="1"/>
    <col min="4100" max="4100" width="11" style="71" customWidth="1"/>
    <col min="4101" max="4101" width="13.5703125" style="71" customWidth="1"/>
    <col min="4102" max="4102" width="16.5703125" style="71" customWidth="1"/>
    <col min="4103" max="4352" width="11.42578125" style="71"/>
    <col min="4353" max="4353" width="5.140625" style="71" customWidth="1"/>
    <col min="4354" max="4354" width="59.5703125" style="71" customWidth="1"/>
    <col min="4355" max="4355" width="5" style="71" customWidth="1"/>
    <col min="4356" max="4356" width="11" style="71" customWidth="1"/>
    <col min="4357" max="4357" width="13.5703125" style="71" customWidth="1"/>
    <col min="4358" max="4358" width="16.5703125" style="71" customWidth="1"/>
    <col min="4359" max="4608" width="11.42578125" style="71"/>
    <col min="4609" max="4609" width="5.140625" style="71" customWidth="1"/>
    <col min="4610" max="4610" width="59.5703125" style="71" customWidth="1"/>
    <col min="4611" max="4611" width="5" style="71" customWidth="1"/>
    <col min="4612" max="4612" width="11" style="71" customWidth="1"/>
    <col min="4613" max="4613" width="13.5703125" style="71" customWidth="1"/>
    <col min="4614" max="4614" width="16.5703125" style="71" customWidth="1"/>
    <col min="4615" max="4864" width="11.42578125" style="71"/>
    <col min="4865" max="4865" width="5.140625" style="71" customWidth="1"/>
    <col min="4866" max="4866" width="59.5703125" style="71" customWidth="1"/>
    <col min="4867" max="4867" width="5" style="71" customWidth="1"/>
    <col min="4868" max="4868" width="11" style="71" customWidth="1"/>
    <col min="4869" max="4869" width="13.5703125" style="71" customWidth="1"/>
    <col min="4870" max="4870" width="16.5703125" style="71" customWidth="1"/>
    <col min="4871" max="5120" width="11.42578125" style="71"/>
    <col min="5121" max="5121" width="5.140625" style="71" customWidth="1"/>
    <col min="5122" max="5122" width="59.5703125" style="71" customWidth="1"/>
    <col min="5123" max="5123" width="5" style="71" customWidth="1"/>
    <col min="5124" max="5124" width="11" style="71" customWidth="1"/>
    <col min="5125" max="5125" width="13.5703125" style="71" customWidth="1"/>
    <col min="5126" max="5126" width="16.5703125" style="71" customWidth="1"/>
    <col min="5127" max="5376" width="11.42578125" style="71"/>
    <col min="5377" max="5377" width="5.140625" style="71" customWidth="1"/>
    <col min="5378" max="5378" width="59.5703125" style="71" customWidth="1"/>
    <col min="5379" max="5379" width="5" style="71" customWidth="1"/>
    <col min="5380" max="5380" width="11" style="71" customWidth="1"/>
    <col min="5381" max="5381" width="13.5703125" style="71" customWidth="1"/>
    <col min="5382" max="5382" width="16.5703125" style="71" customWidth="1"/>
    <col min="5383" max="5632" width="11.42578125" style="71"/>
    <col min="5633" max="5633" width="5.140625" style="71" customWidth="1"/>
    <col min="5634" max="5634" width="59.5703125" style="71" customWidth="1"/>
    <col min="5635" max="5635" width="5" style="71" customWidth="1"/>
    <col min="5636" max="5636" width="11" style="71" customWidth="1"/>
    <col min="5637" max="5637" width="13.5703125" style="71" customWidth="1"/>
    <col min="5638" max="5638" width="16.5703125" style="71" customWidth="1"/>
    <col min="5639" max="5888" width="11.42578125" style="71"/>
    <col min="5889" max="5889" width="5.140625" style="71" customWidth="1"/>
    <col min="5890" max="5890" width="59.5703125" style="71" customWidth="1"/>
    <col min="5891" max="5891" width="5" style="71" customWidth="1"/>
    <col min="5892" max="5892" width="11" style="71" customWidth="1"/>
    <col min="5893" max="5893" width="13.5703125" style="71" customWidth="1"/>
    <col min="5894" max="5894" width="16.5703125" style="71" customWidth="1"/>
    <col min="5895" max="6144" width="11.42578125" style="71"/>
    <col min="6145" max="6145" width="5.140625" style="71" customWidth="1"/>
    <col min="6146" max="6146" width="59.5703125" style="71" customWidth="1"/>
    <col min="6147" max="6147" width="5" style="71" customWidth="1"/>
    <col min="6148" max="6148" width="11" style="71" customWidth="1"/>
    <col min="6149" max="6149" width="13.5703125" style="71" customWidth="1"/>
    <col min="6150" max="6150" width="16.5703125" style="71" customWidth="1"/>
    <col min="6151" max="6400" width="11.42578125" style="71"/>
    <col min="6401" max="6401" width="5.140625" style="71" customWidth="1"/>
    <col min="6402" max="6402" width="59.5703125" style="71" customWidth="1"/>
    <col min="6403" max="6403" width="5" style="71" customWidth="1"/>
    <col min="6404" max="6404" width="11" style="71" customWidth="1"/>
    <col min="6405" max="6405" width="13.5703125" style="71" customWidth="1"/>
    <col min="6406" max="6406" width="16.5703125" style="71" customWidth="1"/>
    <col min="6407" max="6656" width="11.42578125" style="71"/>
    <col min="6657" max="6657" width="5.140625" style="71" customWidth="1"/>
    <col min="6658" max="6658" width="59.5703125" style="71" customWidth="1"/>
    <col min="6659" max="6659" width="5" style="71" customWidth="1"/>
    <col min="6660" max="6660" width="11" style="71" customWidth="1"/>
    <col min="6661" max="6661" width="13.5703125" style="71" customWidth="1"/>
    <col min="6662" max="6662" width="16.5703125" style="71" customWidth="1"/>
    <col min="6663" max="6912" width="11.42578125" style="71"/>
    <col min="6913" max="6913" width="5.140625" style="71" customWidth="1"/>
    <col min="6914" max="6914" width="59.5703125" style="71" customWidth="1"/>
    <col min="6915" max="6915" width="5" style="71" customWidth="1"/>
    <col min="6916" max="6916" width="11" style="71" customWidth="1"/>
    <col min="6917" max="6917" width="13.5703125" style="71" customWidth="1"/>
    <col min="6918" max="6918" width="16.5703125" style="71" customWidth="1"/>
    <col min="6919" max="7168" width="11.42578125" style="71"/>
    <col min="7169" max="7169" width="5.140625" style="71" customWidth="1"/>
    <col min="7170" max="7170" width="59.5703125" style="71" customWidth="1"/>
    <col min="7171" max="7171" width="5" style="71" customWidth="1"/>
    <col min="7172" max="7172" width="11" style="71" customWidth="1"/>
    <col min="7173" max="7173" width="13.5703125" style="71" customWidth="1"/>
    <col min="7174" max="7174" width="16.5703125" style="71" customWidth="1"/>
    <col min="7175" max="7424" width="11.42578125" style="71"/>
    <col min="7425" max="7425" width="5.140625" style="71" customWidth="1"/>
    <col min="7426" max="7426" width="59.5703125" style="71" customWidth="1"/>
    <col min="7427" max="7427" width="5" style="71" customWidth="1"/>
    <col min="7428" max="7428" width="11" style="71" customWidth="1"/>
    <col min="7429" max="7429" width="13.5703125" style="71" customWidth="1"/>
    <col min="7430" max="7430" width="16.5703125" style="71" customWidth="1"/>
    <col min="7431" max="7680" width="11.42578125" style="71"/>
    <col min="7681" max="7681" width="5.140625" style="71" customWidth="1"/>
    <col min="7682" max="7682" width="59.5703125" style="71" customWidth="1"/>
    <col min="7683" max="7683" width="5" style="71" customWidth="1"/>
    <col min="7684" max="7684" width="11" style="71" customWidth="1"/>
    <col min="7685" max="7685" width="13.5703125" style="71" customWidth="1"/>
    <col min="7686" max="7686" width="16.5703125" style="71" customWidth="1"/>
    <col min="7687" max="7936" width="11.42578125" style="71"/>
    <col min="7937" max="7937" width="5.140625" style="71" customWidth="1"/>
    <col min="7938" max="7938" width="59.5703125" style="71" customWidth="1"/>
    <col min="7939" max="7939" width="5" style="71" customWidth="1"/>
    <col min="7940" max="7940" width="11" style="71" customWidth="1"/>
    <col min="7941" max="7941" width="13.5703125" style="71" customWidth="1"/>
    <col min="7942" max="7942" width="16.5703125" style="71" customWidth="1"/>
    <col min="7943" max="8192" width="11.42578125" style="71"/>
    <col min="8193" max="8193" width="5.140625" style="71" customWidth="1"/>
    <col min="8194" max="8194" width="59.5703125" style="71" customWidth="1"/>
    <col min="8195" max="8195" width="5" style="71" customWidth="1"/>
    <col min="8196" max="8196" width="11" style="71" customWidth="1"/>
    <col min="8197" max="8197" width="13.5703125" style="71" customWidth="1"/>
    <col min="8198" max="8198" width="16.5703125" style="71" customWidth="1"/>
    <col min="8199" max="8448" width="11.42578125" style="71"/>
    <col min="8449" max="8449" width="5.140625" style="71" customWidth="1"/>
    <col min="8450" max="8450" width="59.5703125" style="71" customWidth="1"/>
    <col min="8451" max="8451" width="5" style="71" customWidth="1"/>
    <col min="8452" max="8452" width="11" style="71" customWidth="1"/>
    <col min="8453" max="8453" width="13.5703125" style="71" customWidth="1"/>
    <col min="8454" max="8454" width="16.5703125" style="71" customWidth="1"/>
    <col min="8455" max="8704" width="11.42578125" style="71"/>
    <col min="8705" max="8705" width="5.140625" style="71" customWidth="1"/>
    <col min="8706" max="8706" width="59.5703125" style="71" customWidth="1"/>
    <col min="8707" max="8707" width="5" style="71" customWidth="1"/>
    <col min="8708" max="8708" width="11" style="71" customWidth="1"/>
    <col min="8709" max="8709" width="13.5703125" style="71" customWidth="1"/>
    <col min="8710" max="8710" width="16.5703125" style="71" customWidth="1"/>
    <col min="8711" max="8960" width="11.42578125" style="71"/>
    <col min="8961" max="8961" width="5.140625" style="71" customWidth="1"/>
    <col min="8962" max="8962" width="59.5703125" style="71" customWidth="1"/>
    <col min="8963" max="8963" width="5" style="71" customWidth="1"/>
    <col min="8964" max="8964" width="11" style="71" customWidth="1"/>
    <col min="8965" max="8965" width="13.5703125" style="71" customWidth="1"/>
    <col min="8966" max="8966" width="16.5703125" style="71" customWidth="1"/>
    <col min="8967" max="9216" width="11.42578125" style="71"/>
    <col min="9217" max="9217" width="5.140625" style="71" customWidth="1"/>
    <col min="9218" max="9218" width="59.5703125" style="71" customWidth="1"/>
    <col min="9219" max="9219" width="5" style="71" customWidth="1"/>
    <col min="9220" max="9220" width="11" style="71" customWidth="1"/>
    <col min="9221" max="9221" width="13.5703125" style="71" customWidth="1"/>
    <col min="9222" max="9222" width="16.5703125" style="71" customWidth="1"/>
    <col min="9223" max="9472" width="11.42578125" style="71"/>
    <col min="9473" max="9473" width="5.140625" style="71" customWidth="1"/>
    <col min="9474" max="9474" width="59.5703125" style="71" customWidth="1"/>
    <col min="9475" max="9475" width="5" style="71" customWidth="1"/>
    <col min="9476" max="9476" width="11" style="71" customWidth="1"/>
    <col min="9477" max="9477" width="13.5703125" style="71" customWidth="1"/>
    <col min="9478" max="9478" width="16.5703125" style="71" customWidth="1"/>
    <col min="9479" max="9728" width="11.42578125" style="71"/>
    <col min="9729" max="9729" width="5.140625" style="71" customWidth="1"/>
    <col min="9730" max="9730" width="59.5703125" style="71" customWidth="1"/>
    <col min="9731" max="9731" width="5" style="71" customWidth="1"/>
    <col min="9732" max="9732" width="11" style="71" customWidth="1"/>
    <col min="9733" max="9733" width="13.5703125" style="71" customWidth="1"/>
    <col min="9734" max="9734" width="16.5703125" style="71" customWidth="1"/>
    <col min="9735" max="9984" width="11.42578125" style="71"/>
    <col min="9985" max="9985" width="5.140625" style="71" customWidth="1"/>
    <col min="9986" max="9986" width="59.5703125" style="71" customWidth="1"/>
    <col min="9987" max="9987" width="5" style="71" customWidth="1"/>
    <col min="9988" max="9988" width="11" style="71" customWidth="1"/>
    <col min="9989" max="9989" width="13.5703125" style="71" customWidth="1"/>
    <col min="9990" max="9990" width="16.5703125" style="71" customWidth="1"/>
    <col min="9991" max="10240" width="11.42578125" style="71"/>
    <col min="10241" max="10241" width="5.140625" style="71" customWidth="1"/>
    <col min="10242" max="10242" width="59.5703125" style="71" customWidth="1"/>
    <col min="10243" max="10243" width="5" style="71" customWidth="1"/>
    <col min="10244" max="10244" width="11" style="71" customWidth="1"/>
    <col min="10245" max="10245" width="13.5703125" style="71" customWidth="1"/>
    <col min="10246" max="10246" width="16.5703125" style="71" customWidth="1"/>
    <col min="10247" max="10496" width="11.42578125" style="71"/>
    <col min="10497" max="10497" width="5.140625" style="71" customWidth="1"/>
    <col min="10498" max="10498" width="59.5703125" style="71" customWidth="1"/>
    <col min="10499" max="10499" width="5" style="71" customWidth="1"/>
    <col min="10500" max="10500" width="11" style="71" customWidth="1"/>
    <col min="10501" max="10501" width="13.5703125" style="71" customWidth="1"/>
    <col min="10502" max="10502" width="16.5703125" style="71" customWidth="1"/>
    <col min="10503" max="10752" width="11.42578125" style="71"/>
    <col min="10753" max="10753" width="5.140625" style="71" customWidth="1"/>
    <col min="10754" max="10754" width="59.5703125" style="71" customWidth="1"/>
    <col min="10755" max="10755" width="5" style="71" customWidth="1"/>
    <col min="10756" max="10756" width="11" style="71" customWidth="1"/>
    <col min="10757" max="10757" width="13.5703125" style="71" customWidth="1"/>
    <col min="10758" max="10758" width="16.5703125" style="71" customWidth="1"/>
    <col min="10759" max="11008" width="11.42578125" style="71"/>
    <col min="11009" max="11009" width="5.140625" style="71" customWidth="1"/>
    <col min="11010" max="11010" width="59.5703125" style="71" customWidth="1"/>
    <col min="11011" max="11011" width="5" style="71" customWidth="1"/>
    <col min="11012" max="11012" width="11" style="71" customWidth="1"/>
    <col min="11013" max="11013" width="13.5703125" style="71" customWidth="1"/>
    <col min="11014" max="11014" width="16.5703125" style="71" customWidth="1"/>
    <col min="11015" max="11264" width="11.42578125" style="71"/>
    <col min="11265" max="11265" width="5.140625" style="71" customWidth="1"/>
    <col min="11266" max="11266" width="59.5703125" style="71" customWidth="1"/>
    <col min="11267" max="11267" width="5" style="71" customWidth="1"/>
    <col min="11268" max="11268" width="11" style="71" customWidth="1"/>
    <col min="11269" max="11269" width="13.5703125" style="71" customWidth="1"/>
    <col min="11270" max="11270" width="16.5703125" style="71" customWidth="1"/>
    <col min="11271" max="11520" width="11.42578125" style="71"/>
    <col min="11521" max="11521" width="5.140625" style="71" customWidth="1"/>
    <col min="11522" max="11522" width="59.5703125" style="71" customWidth="1"/>
    <col min="11523" max="11523" width="5" style="71" customWidth="1"/>
    <col min="11524" max="11524" width="11" style="71" customWidth="1"/>
    <col min="11525" max="11525" width="13.5703125" style="71" customWidth="1"/>
    <col min="11526" max="11526" width="16.5703125" style="71" customWidth="1"/>
    <col min="11527" max="11776" width="11.42578125" style="71"/>
    <col min="11777" max="11777" width="5.140625" style="71" customWidth="1"/>
    <col min="11778" max="11778" width="59.5703125" style="71" customWidth="1"/>
    <col min="11779" max="11779" width="5" style="71" customWidth="1"/>
    <col min="11780" max="11780" width="11" style="71" customWidth="1"/>
    <col min="11781" max="11781" width="13.5703125" style="71" customWidth="1"/>
    <col min="11782" max="11782" width="16.5703125" style="71" customWidth="1"/>
    <col min="11783" max="12032" width="11.42578125" style="71"/>
    <col min="12033" max="12033" width="5.140625" style="71" customWidth="1"/>
    <col min="12034" max="12034" width="59.5703125" style="71" customWidth="1"/>
    <col min="12035" max="12035" width="5" style="71" customWidth="1"/>
    <col min="12036" max="12036" width="11" style="71" customWidth="1"/>
    <col min="12037" max="12037" width="13.5703125" style="71" customWidth="1"/>
    <col min="12038" max="12038" width="16.5703125" style="71" customWidth="1"/>
    <col min="12039" max="12288" width="11.42578125" style="71"/>
    <col min="12289" max="12289" width="5.140625" style="71" customWidth="1"/>
    <col min="12290" max="12290" width="59.5703125" style="71" customWidth="1"/>
    <col min="12291" max="12291" width="5" style="71" customWidth="1"/>
    <col min="12292" max="12292" width="11" style="71" customWidth="1"/>
    <col min="12293" max="12293" width="13.5703125" style="71" customWidth="1"/>
    <col min="12294" max="12294" width="16.5703125" style="71" customWidth="1"/>
    <col min="12295" max="12544" width="11.42578125" style="71"/>
    <col min="12545" max="12545" width="5.140625" style="71" customWidth="1"/>
    <col min="12546" max="12546" width="59.5703125" style="71" customWidth="1"/>
    <col min="12547" max="12547" width="5" style="71" customWidth="1"/>
    <col min="12548" max="12548" width="11" style="71" customWidth="1"/>
    <col min="12549" max="12549" width="13.5703125" style="71" customWidth="1"/>
    <col min="12550" max="12550" width="16.5703125" style="71" customWidth="1"/>
    <col min="12551" max="12800" width="11.42578125" style="71"/>
    <col min="12801" max="12801" width="5.140625" style="71" customWidth="1"/>
    <col min="12802" max="12802" width="59.5703125" style="71" customWidth="1"/>
    <col min="12803" max="12803" width="5" style="71" customWidth="1"/>
    <col min="12804" max="12804" width="11" style="71" customWidth="1"/>
    <col min="12805" max="12805" width="13.5703125" style="71" customWidth="1"/>
    <col min="12806" max="12806" width="16.5703125" style="71" customWidth="1"/>
    <col min="12807" max="13056" width="11.42578125" style="71"/>
    <col min="13057" max="13057" width="5.140625" style="71" customWidth="1"/>
    <col min="13058" max="13058" width="59.5703125" style="71" customWidth="1"/>
    <col min="13059" max="13059" width="5" style="71" customWidth="1"/>
    <col min="13060" max="13060" width="11" style="71" customWidth="1"/>
    <col min="13061" max="13061" width="13.5703125" style="71" customWidth="1"/>
    <col min="13062" max="13062" width="16.5703125" style="71" customWidth="1"/>
    <col min="13063" max="13312" width="11.42578125" style="71"/>
    <col min="13313" max="13313" width="5.140625" style="71" customWidth="1"/>
    <col min="13314" max="13314" width="59.5703125" style="71" customWidth="1"/>
    <col min="13315" max="13315" width="5" style="71" customWidth="1"/>
    <col min="13316" max="13316" width="11" style="71" customWidth="1"/>
    <col min="13317" max="13317" width="13.5703125" style="71" customWidth="1"/>
    <col min="13318" max="13318" width="16.5703125" style="71" customWidth="1"/>
    <col min="13319" max="13568" width="11.42578125" style="71"/>
    <col min="13569" max="13569" width="5.140625" style="71" customWidth="1"/>
    <col min="13570" max="13570" width="59.5703125" style="71" customWidth="1"/>
    <col min="13571" max="13571" width="5" style="71" customWidth="1"/>
    <col min="13572" max="13572" width="11" style="71" customWidth="1"/>
    <col min="13573" max="13573" width="13.5703125" style="71" customWidth="1"/>
    <col min="13574" max="13574" width="16.5703125" style="71" customWidth="1"/>
    <col min="13575" max="13824" width="11.42578125" style="71"/>
    <col min="13825" max="13825" width="5.140625" style="71" customWidth="1"/>
    <col min="13826" max="13826" width="59.5703125" style="71" customWidth="1"/>
    <col min="13827" max="13827" width="5" style="71" customWidth="1"/>
    <col min="13828" max="13828" width="11" style="71" customWidth="1"/>
    <col min="13829" max="13829" width="13.5703125" style="71" customWidth="1"/>
    <col min="13830" max="13830" width="16.5703125" style="71" customWidth="1"/>
    <col min="13831" max="14080" width="11.42578125" style="71"/>
    <col min="14081" max="14081" width="5.140625" style="71" customWidth="1"/>
    <col min="14082" max="14082" width="59.5703125" style="71" customWidth="1"/>
    <col min="14083" max="14083" width="5" style="71" customWidth="1"/>
    <col min="14084" max="14084" width="11" style="71" customWidth="1"/>
    <col min="14085" max="14085" width="13.5703125" style="71" customWidth="1"/>
    <col min="14086" max="14086" width="16.5703125" style="71" customWidth="1"/>
    <col min="14087" max="14336" width="11.42578125" style="71"/>
    <col min="14337" max="14337" width="5.140625" style="71" customWidth="1"/>
    <col min="14338" max="14338" width="59.5703125" style="71" customWidth="1"/>
    <col min="14339" max="14339" width="5" style="71" customWidth="1"/>
    <col min="14340" max="14340" width="11" style="71" customWidth="1"/>
    <col min="14341" max="14341" width="13.5703125" style="71" customWidth="1"/>
    <col min="14342" max="14342" width="16.5703125" style="71" customWidth="1"/>
    <col min="14343" max="14592" width="11.42578125" style="71"/>
    <col min="14593" max="14593" width="5.140625" style="71" customWidth="1"/>
    <col min="14594" max="14594" width="59.5703125" style="71" customWidth="1"/>
    <col min="14595" max="14595" width="5" style="71" customWidth="1"/>
    <col min="14596" max="14596" width="11" style="71" customWidth="1"/>
    <col min="14597" max="14597" width="13.5703125" style="71" customWidth="1"/>
    <col min="14598" max="14598" width="16.5703125" style="71" customWidth="1"/>
    <col min="14599" max="14848" width="11.42578125" style="71"/>
    <col min="14849" max="14849" width="5.140625" style="71" customWidth="1"/>
    <col min="14850" max="14850" width="59.5703125" style="71" customWidth="1"/>
    <col min="14851" max="14851" width="5" style="71" customWidth="1"/>
    <col min="14852" max="14852" width="11" style="71" customWidth="1"/>
    <col min="14853" max="14853" width="13.5703125" style="71" customWidth="1"/>
    <col min="14854" max="14854" width="16.5703125" style="71" customWidth="1"/>
    <col min="14855" max="15104" width="11.42578125" style="71"/>
    <col min="15105" max="15105" width="5.140625" style="71" customWidth="1"/>
    <col min="15106" max="15106" width="59.5703125" style="71" customWidth="1"/>
    <col min="15107" max="15107" width="5" style="71" customWidth="1"/>
    <col min="15108" max="15108" width="11" style="71" customWidth="1"/>
    <col min="15109" max="15109" width="13.5703125" style="71" customWidth="1"/>
    <col min="15110" max="15110" width="16.5703125" style="71" customWidth="1"/>
    <col min="15111" max="15360" width="11.42578125" style="71"/>
    <col min="15361" max="15361" width="5.140625" style="71" customWidth="1"/>
    <col min="15362" max="15362" width="59.5703125" style="71" customWidth="1"/>
    <col min="15363" max="15363" width="5" style="71" customWidth="1"/>
    <col min="15364" max="15364" width="11" style="71" customWidth="1"/>
    <col min="15365" max="15365" width="13.5703125" style="71" customWidth="1"/>
    <col min="15366" max="15366" width="16.5703125" style="71" customWidth="1"/>
    <col min="15367" max="15616" width="11.42578125" style="71"/>
    <col min="15617" max="15617" width="5.140625" style="71" customWidth="1"/>
    <col min="15618" max="15618" width="59.5703125" style="71" customWidth="1"/>
    <col min="15619" max="15619" width="5" style="71" customWidth="1"/>
    <col min="15620" max="15620" width="11" style="71" customWidth="1"/>
    <col min="15621" max="15621" width="13.5703125" style="71" customWidth="1"/>
    <col min="15622" max="15622" width="16.5703125" style="71" customWidth="1"/>
    <col min="15623" max="15872" width="11.42578125" style="71"/>
    <col min="15873" max="15873" width="5.140625" style="71" customWidth="1"/>
    <col min="15874" max="15874" width="59.5703125" style="71" customWidth="1"/>
    <col min="15875" max="15875" width="5" style="71" customWidth="1"/>
    <col min="15876" max="15876" width="11" style="71" customWidth="1"/>
    <col min="15877" max="15877" width="13.5703125" style="71" customWidth="1"/>
    <col min="15878" max="15878" width="16.5703125" style="71" customWidth="1"/>
    <col min="15879" max="16128" width="11.42578125" style="71"/>
    <col min="16129" max="16129" width="5.140625" style="71" customWidth="1"/>
    <col min="16130" max="16130" width="59.5703125" style="71" customWidth="1"/>
    <col min="16131" max="16131" width="5" style="71" customWidth="1"/>
    <col min="16132" max="16132" width="11" style="71" customWidth="1"/>
    <col min="16133" max="16133" width="13.5703125" style="71" customWidth="1"/>
    <col min="16134" max="16134" width="16.5703125" style="71" customWidth="1"/>
    <col min="16135" max="16384" width="11.42578125" style="71"/>
  </cols>
  <sheetData>
    <row r="1" spans="1:6" x14ac:dyDescent="0.2">
      <c r="A1" s="69" t="s">
        <v>0</v>
      </c>
      <c r="B1" s="70" t="s">
        <v>39</v>
      </c>
      <c r="C1" s="70" t="s">
        <v>1</v>
      </c>
      <c r="D1" s="70" t="s">
        <v>40</v>
      </c>
      <c r="E1" s="70" t="s">
        <v>41</v>
      </c>
      <c r="F1" s="70" t="s">
        <v>42</v>
      </c>
    </row>
    <row r="2" spans="1:6" ht="15" customHeight="1" x14ac:dyDescent="0.2">
      <c r="A2" s="72"/>
      <c r="B2" s="73"/>
      <c r="C2" s="74"/>
      <c r="D2" s="75"/>
      <c r="E2" s="76"/>
      <c r="F2" s="77"/>
    </row>
    <row r="3" spans="1:6" ht="15" customHeight="1" x14ac:dyDescent="0.2">
      <c r="A3" s="72"/>
      <c r="B3" s="73"/>
      <c r="C3" s="74"/>
      <c r="D3" s="75"/>
      <c r="E3" s="76"/>
      <c r="F3" s="77"/>
    </row>
    <row r="4" spans="1:6" ht="15" customHeight="1" x14ac:dyDescent="0.2">
      <c r="A4" s="72"/>
      <c r="B4" s="73"/>
      <c r="C4" s="74"/>
      <c r="D4" s="75"/>
      <c r="E4" s="76"/>
      <c r="F4" s="77"/>
    </row>
    <row r="5" spans="1:6" ht="15" customHeight="1" x14ac:dyDescent="0.2">
      <c r="A5" s="72"/>
      <c r="B5" s="73" t="s">
        <v>24</v>
      </c>
      <c r="C5" s="74" t="s">
        <v>5</v>
      </c>
      <c r="D5" s="75">
        <v>1</v>
      </c>
      <c r="E5" s="87">
        <v>132000</v>
      </c>
      <c r="F5" s="77">
        <f>+D5*E5</f>
        <v>132000</v>
      </c>
    </row>
    <row r="6" spans="1:6" ht="15" customHeight="1" x14ac:dyDescent="0.2">
      <c r="A6" s="72"/>
      <c r="B6" s="73" t="s">
        <v>25</v>
      </c>
      <c r="C6" s="74" t="s">
        <v>5</v>
      </c>
      <c r="D6" s="75">
        <v>1</v>
      </c>
      <c r="E6" s="87">
        <v>138000</v>
      </c>
      <c r="F6" s="77">
        <f t="shared" ref="F6:F9" si="0">+D6*E6</f>
        <v>138000</v>
      </c>
    </row>
    <row r="7" spans="1:6" ht="15" customHeight="1" x14ac:dyDescent="0.2">
      <c r="A7" s="72"/>
      <c r="B7" s="73" t="s">
        <v>6</v>
      </c>
      <c r="C7" s="74" t="s">
        <v>23</v>
      </c>
      <c r="D7" s="75">
        <v>20</v>
      </c>
      <c r="E7" s="87">
        <v>600</v>
      </c>
      <c r="F7" s="77">
        <f t="shared" si="0"/>
        <v>12000</v>
      </c>
    </row>
    <row r="8" spans="1:6" ht="15" customHeight="1" x14ac:dyDescent="0.2">
      <c r="A8" s="78"/>
      <c r="B8" s="73" t="s">
        <v>7</v>
      </c>
      <c r="C8" s="74" t="s">
        <v>23</v>
      </c>
      <c r="D8" s="75">
        <v>20</v>
      </c>
      <c r="E8" s="87">
        <v>600</v>
      </c>
      <c r="F8" s="77">
        <f t="shared" si="0"/>
        <v>12000</v>
      </c>
    </row>
    <row r="9" spans="1:6" ht="15.75" x14ac:dyDescent="0.2">
      <c r="A9" s="78"/>
      <c r="B9" s="22" t="s">
        <v>19</v>
      </c>
      <c r="C9" s="79" t="s">
        <v>20</v>
      </c>
      <c r="D9" s="80">
        <v>1</v>
      </c>
      <c r="E9" s="88">
        <v>15000</v>
      </c>
      <c r="F9" s="77">
        <f t="shared" si="0"/>
        <v>15000</v>
      </c>
    </row>
    <row r="10" spans="1:6" ht="15.75" x14ac:dyDescent="0.2">
      <c r="A10" s="78"/>
      <c r="B10" s="22"/>
      <c r="C10" s="79"/>
      <c r="D10" s="82"/>
      <c r="E10" s="89"/>
      <c r="F10" s="81"/>
    </row>
    <row r="11" spans="1:6" ht="15.75" x14ac:dyDescent="0.2">
      <c r="A11" s="78"/>
      <c r="B11" s="83"/>
      <c r="C11" s="79"/>
      <c r="D11" s="82"/>
      <c r="E11" s="29"/>
      <c r="F11" s="81"/>
    </row>
    <row r="12" spans="1:6" ht="15.75" x14ac:dyDescent="0.2">
      <c r="A12" s="78"/>
      <c r="B12" s="83"/>
      <c r="C12" s="79"/>
      <c r="D12" s="82"/>
      <c r="E12" s="29"/>
      <c r="F12" s="81"/>
    </row>
    <row r="13" spans="1:6" ht="15.75" x14ac:dyDescent="0.2">
      <c r="A13" s="78"/>
      <c r="B13" s="83"/>
      <c r="C13" s="79"/>
      <c r="D13" s="82"/>
      <c r="E13" s="81"/>
      <c r="F13" s="81"/>
    </row>
    <row r="14" spans="1:6" ht="15.75" x14ac:dyDescent="0.2">
      <c r="A14" s="78"/>
      <c r="B14" s="84"/>
      <c r="C14" s="79"/>
      <c r="D14" s="82"/>
      <c r="E14" s="81"/>
      <c r="F14" s="81"/>
    </row>
    <row r="15" spans="1:6" ht="15.75" x14ac:dyDescent="0.2">
      <c r="A15" s="78"/>
      <c r="B15" s="84" t="s">
        <v>45</v>
      </c>
      <c r="C15" s="79" t="s">
        <v>21</v>
      </c>
      <c r="D15" s="82">
        <v>1</v>
      </c>
      <c r="E15" s="81">
        <v>100000</v>
      </c>
      <c r="F15" s="81">
        <v>100000</v>
      </c>
    </row>
    <row r="16" spans="1:6" ht="15.75" x14ac:dyDescent="0.2">
      <c r="A16" s="78"/>
      <c r="B16" s="84"/>
      <c r="C16" s="79"/>
      <c r="D16" s="82"/>
      <c r="E16" s="81"/>
      <c r="F16" s="81"/>
    </row>
    <row r="17" spans="1:6" ht="15.75" x14ac:dyDescent="0.2">
      <c r="A17" s="78"/>
      <c r="B17" s="84"/>
      <c r="C17" s="79"/>
      <c r="D17" s="82"/>
      <c r="E17" s="81"/>
      <c r="F17" s="81"/>
    </row>
    <row r="18" spans="1:6" ht="15.75" x14ac:dyDescent="0.2">
      <c r="A18" s="78"/>
      <c r="B18" s="84"/>
      <c r="C18" s="79"/>
      <c r="D18" s="82"/>
      <c r="E18" s="81"/>
      <c r="F18" s="81"/>
    </row>
    <row r="19" spans="1:6" ht="15" customHeight="1" x14ac:dyDescent="0.2">
      <c r="A19" s="78"/>
      <c r="B19" s="85"/>
      <c r="C19" s="79"/>
      <c r="D19" s="82"/>
      <c r="E19" s="81"/>
      <c r="F19" s="81"/>
    </row>
    <row r="20" spans="1:6" ht="15" customHeight="1" x14ac:dyDescent="0.2">
      <c r="A20" s="78"/>
      <c r="B20" s="85"/>
      <c r="C20" s="79"/>
      <c r="D20" s="82"/>
      <c r="E20" s="81"/>
      <c r="F20" s="81"/>
    </row>
    <row r="21" spans="1:6" ht="15" customHeight="1" x14ac:dyDescent="0.2">
      <c r="A21" s="78"/>
      <c r="B21" s="85"/>
      <c r="C21" s="79"/>
      <c r="D21" s="82"/>
      <c r="E21" s="81"/>
      <c r="F21" s="81"/>
    </row>
    <row r="22" spans="1:6" ht="15" customHeight="1" x14ac:dyDescent="0.2">
      <c r="A22" s="78"/>
      <c r="B22" s="85"/>
      <c r="C22" s="79"/>
      <c r="D22" s="82"/>
      <c r="E22" s="81"/>
      <c r="F22" s="81"/>
    </row>
    <row r="23" spans="1:6" ht="15" customHeight="1" x14ac:dyDescent="0.2">
      <c r="A23" s="78"/>
      <c r="B23" s="85" t="s">
        <v>43</v>
      </c>
      <c r="C23" s="79"/>
      <c r="D23" s="82"/>
      <c r="E23" s="81"/>
      <c r="F23" s="81">
        <f>SUM(F5:F22)</f>
        <v>409000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CCB0C-8357-4FB8-8608-84B74809B370}">
  <dimension ref="A1:F17"/>
  <sheetViews>
    <sheetView workbookViewId="0">
      <selection activeCell="D34" sqref="D34"/>
    </sheetView>
  </sheetViews>
  <sheetFormatPr baseColWidth="10" defaultRowHeight="12.75" x14ac:dyDescent="0.2"/>
  <cols>
    <col min="1" max="1" width="5.140625" style="71" customWidth="1"/>
    <col min="2" max="2" width="59.5703125" style="71" customWidth="1"/>
    <col min="3" max="3" width="5" style="86" customWidth="1"/>
    <col min="4" max="4" width="11" style="86" customWidth="1"/>
    <col min="5" max="5" width="13.5703125" style="71" customWidth="1"/>
    <col min="6" max="6" width="16.5703125" style="71" customWidth="1"/>
    <col min="7" max="256" width="11.42578125" style="71"/>
    <col min="257" max="257" width="5.140625" style="71" customWidth="1"/>
    <col min="258" max="258" width="59.5703125" style="71" customWidth="1"/>
    <col min="259" max="259" width="5" style="71" customWidth="1"/>
    <col min="260" max="260" width="11" style="71" customWidth="1"/>
    <col min="261" max="261" width="13.5703125" style="71" customWidth="1"/>
    <col min="262" max="262" width="16.5703125" style="71" customWidth="1"/>
    <col min="263" max="512" width="11.42578125" style="71"/>
    <col min="513" max="513" width="5.140625" style="71" customWidth="1"/>
    <col min="514" max="514" width="59.5703125" style="71" customWidth="1"/>
    <col min="515" max="515" width="5" style="71" customWidth="1"/>
    <col min="516" max="516" width="11" style="71" customWidth="1"/>
    <col min="517" max="517" width="13.5703125" style="71" customWidth="1"/>
    <col min="518" max="518" width="16.5703125" style="71" customWidth="1"/>
    <col min="519" max="768" width="11.42578125" style="71"/>
    <col min="769" max="769" width="5.140625" style="71" customWidth="1"/>
    <col min="770" max="770" width="59.5703125" style="71" customWidth="1"/>
    <col min="771" max="771" width="5" style="71" customWidth="1"/>
    <col min="772" max="772" width="11" style="71" customWidth="1"/>
    <col min="773" max="773" width="13.5703125" style="71" customWidth="1"/>
    <col min="774" max="774" width="16.5703125" style="71" customWidth="1"/>
    <col min="775" max="1024" width="11.42578125" style="71"/>
    <col min="1025" max="1025" width="5.140625" style="71" customWidth="1"/>
    <col min="1026" max="1026" width="59.5703125" style="71" customWidth="1"/>
    <col min="1027" max="1027" width="5" style="71" customWidth="1"/>
    <col min="1028" max="1028" width="11" style="71" customWidth="1"/>
    <col min="1029" max="1029" width="13.5703125" style="71" customWidth="1"/>
    <col min="1030" max="1030" width="16.5703125" style="71" customWidth="1"/>
    <col min="1031" max="1280" width="11.42578125" style="71"/>
    <col min="1281" max="1281" width="5.140625" style="71" customWidth="1"/>
    <col min="1282" max="1282" width="59.5703125" style="71" customWidth="1"/>
    <col min="1283" max="1283" width="5" style="71" customWidth="1"/>
    <col min="1284" max="1284" width="11" style="71" customWidth="1"/>
    <col min="1285" max="1285" width="13.5703125" style="71" customWidth="1"/>
    <col min="1286" max="1286" width="16.5703125" style="71" customWidth="1"/>
    <col min="1287" max="1536" width="11.42578125" style="71"/>
    <col min="1537" max="1537" width="5.140625" style="71" customWidth="1"/>
    <col min="1538" max="1538" width="59.5703125" style="71" customWidth="1"/>
    <col min="1539" max="1539" width="5" style="71" customWidth="1"/>
    <col min="1540" max="1540" width="11" style="71" customWidth="1"/>
    <col min="1541" max="1541" width="13.5703125" style="71" customWidth="1"/>
    <col min="1542" max="1542" width="16.5703125" style="71" customWidth="1"/>
    <col min="1543" max="1792" width="11.42578125" style="71"/>
    <col min="1793" max="1793" width="5.140625" style="71" customWidth="1"/>
    <col min="1794" max="1794" width="59.5703125" style="71" customWidth="1"/>
    <col min="1795" max="1795" width="5" style="71" customWidth="1"/>
    <col min="1796" max="1796" width="11" style="71" customWidth="1"/>
    <col min="1797" max="1797" width="13.5703125" style="71" customWidth="1"/>
    <col min="1798" max="1798" width="16.5703125" style="71" customWidth="1"/>
    <col min="1799" max="2048" width="11.42578125" style="71"/>
    <col min="2049" max="2049" width="5.140625" style="71" customWidth="1"/>
    <col min="2050" max="2050" width="59.5703125" style="71" customWidth="1"/>
    <col min="2051" max="2051" width="5" style="71" customWidth="1"/>
    <col min="2052" max="2052" width="11" style="71" customWidth="1"/>
    <col min="2053" max="2053" width="13.5703125" style="71" customWidth="1"/>
    <col min="2054" max="2054" width="16.5703125" style="71" customWidth="1"/>
    <col min="2055" max="2304" width="11.42578125" style="71"/>
    <col min="2305" max="2305" width="5.140625" style="71" customWidth="1"/>
    <col min="2306" max="2306" width="59.5703125" style="71" customWidth="1"/>
    <col min="2307" max="2307" width="5" style="71" customWidth="1"/>
    <col min="2308" max="2308" width="11" style="71" customWidth="1"/>
    <col min="2309" max="2309" width="13.5703125" style="71" customWidth="1"/>
    <col min="2310" max="2310" width="16.5703125" style="71" customWidth="1"/>
    <col min="2311" max="2560" width="11.42578125" style="71"/>
    <col min="2561" max="2561" width="5.140625" style="71" customWidth="1"/>
    <col min="2562" max="2562" width="59.5703125" style="71" customWidth="1"/>
    <col min="2563" max="2563" width="5" style="71" customWidth="1"/>
    <col min="2564" max="2564" width="11" style="71" customWidth="1"/>
    <col min="2565" max="2565" width="13.5703125" style="71" customWidth="1"/>
    <col min="2566" max="2566" width="16.5703125" style="71" customWidth="1"/>
    <col min="2567" max="2816" width="11.42578125" style="71"/>
    <col min="2817" max="2817" width="5.140625" style="71" customWidth="1"/>
    <col min="2818" max="2818" width="59.5703125" style="71" customWidth="1"/>
    <col min="2819" max="2819" width="5" style="71" customWidth="1"/>
    <col min="2820" max="2820" width="11" style="71" customWidth="1"/>
    <col min="2821" max="2821" width="13.5703125" style="71" customWidth="1"/>
    <col min="2822" max="2822" width="16.5703125" style="71" customWidth="1"/>
    <col min="2823" max="3072" width="11.42578125" style="71"/>
    <col min="3073" max="3073" width="5.140625" style="71" customWidth="1"/>
    <col min="3074" max="3074" width="59.5703125" style="71" customWidth="1"/>
    <col min="3075" max="3075" width="5" style="71" customWidth="1"/>
    <col min="3076" max="3076" width="11" style="71" customWidth="1"/>
    <col min="3077" max="3077" width="13.5703125" style="71" customWidth="1"/>
    <col min="3078" max="3078" width="16.5703125" style="71" customWidth="1"/>
    <col min="3079" max="3328" width="11.42578125" style="71"/>
    <col min="3329" max="3329" width="5.140625" style="71" customWidth="1"/>
    <col min="3330" max="3330" width="59.5703125" style="71" customWidth="1"/>
    <col min="3331" max="3331" width="5" style="71" customWidth="1"/>
    <col min="3332" max="3332" width="11" style="71" customWidth="1"/>
    <col min="3333" max="3333" width="13.5703125" style="71" customWidth="1"/>
    <col min="3334" max="3334" width="16.5703125" style="71" customWidth="1"/>
    <col min="3335" max="3584" width="11.42578125" style="71"/>
    <col min="3585" max="3585" width="5.140625" style="71" customWidth="1"/>
    <col min="3586" max="3586" width="59.5703125" style="71" customWidth="1"/>
    <col min="3587" max="3587" width="5" style="71" customWidth="1"/>
    <col min="3588" max="3588" width="11" style="71" customWidth="1"/>
    <col min="3589" max="3589" width="13.5703125" style="71" customWidth="1"/>
    <col min="3590" max="3590" width="16.5703125" style="71" customWidth="1"/>
    <col min="3591" max="3840" width="11.42578125" style="71"/>
    <col min="3841" max="3841" width="5.140625" style="71" customWidth="1"/>
    <col min="3842" max="3842" width="59.5703125" style="71" customWidth="1"/>
    <col min="3843" max="3843" width="5" style="71" customWidth="1"/>
    <col min="3844" max="3844" width="11" style="71" customWidth="1"/>
    <col min="3845" max="3845" width="13.5703125" style="71" customWidth="1"/>
    <col min="3846" max="3846" width="16.5703125" style="71" customWidth="1"/>
    <col min="3847" max="4096" width="11.42578125" style="71"/>
    <col min="4097" max="4097" width="5.140625" style="71" customWidth="1"/>
    <col min="4098" max="4098" width="59.5703125" style="71" customWidth="1"/>
    <col min="4099" max="4099" width="5" style="71" customWidth="1"/>
    <col min="4100" max="4100" width="11" style="71" customWidth="1"/>
    <col min="4101" max="4101" width="13.5703125" style="71" customWidth="1"/>
    <col min="4102" max="4102" width="16.5703125" style="71" customWidth="1"/>
    <col min="4103" max="4352" width="11.42578125" style="71"/>
    <col min="4353" max="4353" width="5.140625" style="71" customWidth="1"/>
    <col min="4354" max="4354" width="59.5703125" style="71" customWidth="1"/>
    <col min="4355" max="4355" width="5" style="71" customWidth="1"/>
    <col min="4356" max="4356" width="11" style="71" customWidth="1"/>
    <col min="4357" max="4357" width="13.5703125" style="71" customWidth="1"/>
    <col min="4358" max="4358" width="16.5703125" style="71" customWidth="1"/>
    <col min="4359" max="4608" width="11.42578125" style="71"/>
    <col min="4609" max="4609" width="5.140625" style="71" customWidth="1"/>
    <col min="4610" max="4610" width="59.5703125" style="71" customWidth="1"/>
    <col min="4611" max="4611" width="5" style="71" customWidth="1"/>
    <col min="4612" max="4612" width="11" style="71" customWidth="1"/>
    <col min="4613" max="4613" width="13.5703125" style="71" customWidth="1"/>
    <col min="4614" max="4614" width="16.5703125" style="71" customWidth="1"/>
    <col min="4615" max="4864" width="11.42578125" style="71"/>
    <col min="4865" max="4865" width="5.140625" style="71" customWidth="1"/>
    <col min="4866" max="4866" width="59.5703125" style="71" customWidth="1"/>
    <col min="4867" max="4867" width="5" style="71" customWidth="1"/>
    <col min="4868" max="4868" width="11" style="71" customWidth="1"/>
    <col min="4869" max="4869" width="13.5703125" style="71" customWidth="1"/>
    <col min="4870" max="4870" width="16.5703125" style="71" customWidth="1"/>
    <col min="4871" max="5120" width="11.42578125" style="71"/>
    <col min="5121" max="5121" width="5.140625" style="71" customWidth="1"/>
    <col min="5122" max="5122" width="59.5703125" style="71" customWidth="1"/>
    <col min="5123" max="5123" width="5" style="71" customWidth="1"/>
    <col min="5124" max="5124" width="11" style="71" customWidth="1"/>
    <col min="5125" max="5125" width="13.5703125" style="71" customWidth="1"/>
    <col min="5126" max="5126" width="16.5703125" style="71" customWidth="1"/>
    <col min="5127" max="5376" width="11.42578125" style="71"/>
    <col min="5377" max="5377" width="5.140625" style="71" customWidth="1"/>
    <col min="5378" max="5378" width="59.5703125" style="71" customWidth="1"/>
    <col min="5379" max="5379" width="5" style="71" customWidth="1"/>
    <col min="5380" max="5380" width="11" style="71" customWidth="1"/>
    <col min="5381" max="5381" width="13.5703125" style="71" customWidth="1"/>
    <col min="5382" max="5382" width="16.5703125" style="71" customWidth="1"/>
    <col min="5383" max="5632" width="11.42578125" style="71"/>
    <col min="5633" max="5633" width="5.140625" style="71" customWidth="1"/>
    <col min="5634" max="5634" width="59.5703125" style="71" customWidth="1"/>
    <col min="5635" max="5635" width="5" style="71" customWidth="1"/>
    <col min="5636" max="5636" width="11" style="71" customWidth="1"/>
    <col min="5637" max="5637" width="13.5703125" style="71" customWidth="1"/>
    <col min="5638" max="5638" width="16.5703125" style="71" customWidth="1"/>
    <col min="5639" max="5888" width="11.42578125" style="71"/>
    <col min="5889" max="5889" width="5.140625" style="71" customWidth="1"/>
    <col min="5890" max="5890" width="59.5703125" style="71" customWidth="1"/>
    <col min="5891" max="5891" width="5" style="71" customWidth="1"/>
    <col min="5892" max="5892" width="11" style="71" customWidth="1"/>
    <col min="5893" max="5893" width="13.5703125" style="71" customWidth="1"/>
    <col min="5894" max="5894" width="16.5703125" style="71" customWidth="1"/>
    <col min="5895" max="6144" width="11.42578125" style="71"/>
    <col min="6145" max="6145" width="5.140625" style="71" customWidth="1"/>
    <col min="6146" max="6146" width="59.5703125" style="71" customWidth="1"/>
    <col min="6147" max="6147" width="5" style="71" customWidth="1"/>
    <col min="6148" max="6148" width="11" style="71" customWidth="1"/>
    <col min="6149" max="6149" width="13.5703125" style="71" customWidth="1"/>
    <col min="6150" max="6150" width="16.5703125" style="71" customWidth="1"/>
    <col min="6151" max="6400" width="11.42578125" style="71"/>
    <col min="6401" max="6401" width="5.140625" style="71" customWidth="1"/>
    <col min="6402" max="6402" width="59.5703125" style="71" customWidth="1"/>
    <col min="6403" max="6403" width="5" style="71" customWidth="1"/>
    <col min="6404" max="6404" width="11" style="71" customWidth="1"/>
    <col min="6405" max="6405" width="13.5703125" style="71" customWidth="1"/>
    <col min="6406" max="6406" width="16.5703125" style="71" customWidth="1"/>
    <col min="6407" max="6656" width="11.42578125" style="71"/>
    <col min="6657" max="6657" width="5.140625" style="71" customWidth="1"/>
    <col min="6658" max="6658" width="59.5703125" style="71" customWidth="1"/>
    <col min="6659" max="6659" width="5" style="71" customWidth="1"/>
    <col min="6660" max="6660" width="11" style="71" customWidth="1"/>
    <col min="6661" max="6661" width="13.5703125" style="71" customWidth="1"/>
    <col min="6662" max="6662" width="16.5703125" style="71" customWidth="1"/>
    <col min="6663" max="6912" width="11.42578125" style="71"/>
    <col min="6913" max="6913" width="5.140625" style="71" customWidth="1"/>
    <col min="6914" max="6914" width="59.5703125" style="71" customWidth="1"/>
    <col min="6915" max="6915" width="5" style="71" customWidth="1"/>
    <col min="6916" max="6916" width="11" style="71" customWidth="1"/>
    <col min="6917" max="6917" width="13.5703125" style="71" customWidth="1"/>
    <col min="6918" max="6918" width="16.5703125" style="71" customWidth="1"/>
    <col min="6919" max="7168" width="11.42578125" style="71"/>
    <col min="7169" max="7169" width="5.140625" style="71" customWidth="1"/>
    <col min="7170" max="7170" width="59.5703125" style="71" customWidth="1"/>
    <col min="7171" max="7171" width="5" style="71" customWidth="1"/>
    <col min="7172" max="7172" width="11" style="71" customWidth="1"/>
    <col min="7173" max="7173" width="13.5703125" style="71" customWidth="1"/>
    <col min="7174" max="7174" width="16.5703125" style="71" customWidth="1"/>
    <col min="7175" max="7424" width="11.42578125" style="71"/>
    <col min="7425" max="7425" width="5.140625" style="71" customWidth="1"/>
    <col min="7426" max="7426" width="59.5703125" style="71" customWidth="1"/>
    <col min="7427" max="7427" width="5" style="71" customWidth="1"/>
    <col min="7428" max="7428" width="11" style="71" customWidth="1"/>
    <col min="7429" max="7429" width="13.5703125" style="71" customWidth="1"/>
    <col min="7430" max="7430" width="16.5703125" style="71" customWidth="1"/>
    <col min="7431" max="7680" width="11.42578125" style="71"/>
    <col min="7681" max="7681" width="5.140625" style="71" customWidth="1"/>
    <col min="7682" max="7682" width="59.5703125" style="71" customWidth="1"/>
    <col min="7683" max="7683" width="5" style="71" customWidth="1"/>
    <col min="7684" max="7684" width="11" style="71" customWidth="1"/>
    <col min="7685" max="7685" width="13.5703125" style="71" customWidth="1"/>
    <col min="7686" max="7686" width="16.5703125" style="71" customWidth="1"/>
    <col min="7687" max="7936" width="11.42578125" style="71"/>
    <col min="7937" max="7937" width="5.140625" style="71" customWidth="1"/>
    <col min="7938" max="7938" width="59.5703125" style="71" customWidth="1"/>
    <col min="7939" max="7939" width="5" style="71" customWidth="1"/>
    <col min="7940" max="7940" width="11" style="71" customWidth="1"/>
    <col min="7941" max="7941" width="13.5703125" style="71" customWidth="1"/>
    <col min="7942" max="7942" width="16.5703125" style="71" customWidth="1"/>
    <col min="7943" max="8192" width="11.42578125" style="71"/>
    <col min="8193" max="8193" width="5.140625" style="71" customWidth="1"/>
    <col min="8194" max="8194" width="59.5703125" style="71" customWidth="1"/>
    <col min="8195" max="8195" width="5" style="71" customWidth="1"/>
    <col min="8196" max="8196" width="11" style="71" customWidth="1"/>
    <col min="8197" max="8197" width="13.5703125" style="71" customWidth="1"/>
    <col min="8198" max="8198" width="16.5703125" style="71" customWidth="1"/>
    <col min="8199" max="8448" width="11.42578125" style="71"/>
    <col min="8449" max="8449" width="5.140625" style="71" customWidth="1"/>
    <col min="8450" max="8450" width="59.5703125" style="71" customWidth="1"/>
    <col min="8451" max="8451" width="5" style="71" customWidth="1"/>
    <col min="8452" max="8452" width="11" style="71" customWidth="1"/>
    <col min="8453" max="8453" width="13.5703125" style="71" customWidth="1"/>
    <col min="8454" max="8454" width="16.5703125" style="71" customWidth="1"/>
    <col min="8455" max="8704" width="11.42578125" style="71"/>
    <col min="8705" max="8705" width="5.140625" style="71" customWidth="1"/>
    <col min="8706" max="8706" width="59.5703125" style="71" customWidth="1"/>
    <col min="8707" max="8707" width="5" style="71" customWidth="1"/>
    <col min="8708" max="8708" width="11" style="71" customWidth="1"/>
    <col min="8709" max="8709" width="13.5703125" style="71" customWidth="1"/>
    <col min="8710" max="8710" width="16.5703125" style="71" customWidth="1"/>
    <col min="8711" max="8960" width="11.42578125" style="71"/>
    <col min="8961" max="8961" width="5.140625" style="71" customWidth="1"/>
    <col min="8962" max="8962" width="59.5703125" style="71" customWidth="1"/>
    <col min="8963" max="8963" width="5" style="71" customWidth="1"/>
    <col min="8964" max="8964" width="11" style="71" customWidth="1"/>
    <col min="8965" max="8965" width="13.5703125" style="71" customWidth="1"/>
    <col min="8966" max="8966" width="16.5703125" style="71" customWidth="1"/>
    <col min="8967" max="9216" width="11.42578125" style="71"/>
    <col min="9217" max="9217" width="5.140625" style="71" customWidth="1"/>
    <col min="9218" max="9218" width="59.5703125" style="71" customWidth="1"/>
    <col min="9219" max="9219" width="5" style="71" customWidth="1"/>
    <col min="9220" max="9220" width="11" style="71" customWidth="1"/>
    <col min="9221" max="9221" width="13.5703125" style="71" customWidth="1"/>
    <col min="9222" max="9222" width="16.5703125" style="71" customWidth="1"/>
    <col min="9223" max="9472" width="11.42578125" style="71"/>
    <col min="9473" max="9473" width="5.140625" style="71" customWidth="1"/>
    <col min="9474" max="9474" width="59.5703125" style="71" customWidth="1"/>
    <col min="9475" max="9475" width="5" style="71" customWidth="1"/>
    <col min="9476" max="9476" width="11" style="71" customWidth="1"/>
    <col min="9477" max="9477" width="13.5703125" style="71" customWidth="1"/>
    <col min="9478" max="9478" width="16.5703125" style="71" customWidth="1"/>
    <col min="9479" max="9728" width="11.42578125" style="71"/>
    <col min="9729" max="9729" width="5.140625" style="71" customWidth="1"/>
    <col min="9730" max="9730" width="59.5703125" style="71" customWidth="1"/>
    <col min="9731" max="9731" width="5" style="71" customWidth="1"/>
    <col min="9732" max="9732" width="11" style="71" customWidth="1"/>
    <col min="9733" max="9733" width="13.5703125" style="71" customWidth="1"/>
    <col min="9734" max="9734" width="16.5703125" style="71" customWidth="1"/>
    <col min="9735" max="9984" width="11.42578125" style="71"/>
    <col min="9985" max="9985" width="5.140625" style="71" customWidth="1"/>
    <col min="9986" max="9986" width="59.5703125" style="71" customWidth="1"/>
    <col min="9987" max="9987" width="5" style="71" customWidth="1"/>
    <col min="9988" max="9988" width="11" style="71" customWidth="1"/>
    <col min="9989" max="9989" width="13.5703125" style="71" customWidth="1"/>
    <col min="9990" max="9990" width="16.5703125" style="71" customWidth="1"/>
    <col min="9991" max="10240" width="11.42578125" style="71"/>
    <col min="10241" max="10241" width="5.140625" style="71" customWidth="1"/>
    <col min="10242" max="10242" width="59.5703125" style="71" customWidth="1"/>
    <col min="10243" max="10243" width="5" style="71" customWidth="1"/>
    <col min="10244" max="10244" width="11" style="71" customWidth="1"/>
    <col min="10245" max="10245" width="13.5703125" style="71" customWidth="1"/>
    <col min="10246" max="10246" width="16.5703125" style="71" customWidth="1"/>
    <col min="10247" max="10496" width="11.42578125" style="71"/>
    <col min="10497" max="10497" width="5.140625" style="71" customWidth="1"/>
    <col min="10498" max="10498" width="59.5703125" style="71" customWidth="1"/>
    <col min="10499" max="10499" width="5" style="71" customWidth="1"/>
    <col min="10500" max="10500" width="11" style="71" customWidth="1"/>
    <col min="10501" max="10501" width="13.5703125" style="71" customWidth="1"/>
    <col min="10502" max="10502" width="16.5703125" style="71" customWidth="1"/>
    <col min="10503" max="10752" width="11.42578125" style="71"/>
    <col min="10753" max="10753" width="5.140625" style="71" customWidth="1"/>
    <col min="10754" max="10754" width="59.5703125" style="71" customWidth="1"/>
    <col min="10755" max="10755" width="5" style="71" customWidth="1"/>
    <col min="10756" max="10756" width="11" style="71" customWidth="1"/>
    <col min="10757" max="10757" width="13.5703125" style="71" customWidth="1"/>
    <col min="10758" max="10758" width="16.5703125" style="71" customWidth="1"/>
    <col min="10759" max="11008" width="11.42578125" style="71"/>
    <col min="11009" max="11009" width="5.140625" style="71" customWidth="1"/>
    <col min="11010" max="11010" width="59.5703125" style="71" customWidth="1"/>
    <col min="11011" max="11011" width="5" style="71" customWidth="1"/>
    <col min="11012" max="11012" width="11" style="71" customWidth="1"/>
    <col min="11013" max="11013" width="13.5703125" style="71" customWidth="1"/>
    <col min="11014" max="11014" width="16.5703125" style="71" customWidth="1"/>
    <col min="11015" max="11264" width="11.42578125" style="71"/>
    <col min="11265" max="11265" width="5.140625" style="71" customWidth="1"/>
    <col min="11266" max="11266" width="59.5703125" style="71" customWidth="1"/>
    <col min="11267" max="11267" width="5" style="71" customWidth="1"/>
    <col min="11268" max="11268" width="11" style="71" customWidth="1"/>
    <col min="11269" max="11269" width="13.5703125" style="71" customWidth="1"/>
    <col min="11270" max="11270" width="16.5703125" style="71" customWidth="1"/>
    <col min="11271" max="11520" width="11.42578125" style="71"/>
    <col min="11521" max="11521" width="5.140625" style="71" customWidth="1"/>
    <col min="11522" max="11522" width="59.5703125" style="71" customWidth="1"/>
    <col min="11523" max="11523" width="5" style="71" customWidth="1"/>
    <col min="11524" max="11524" width="11" style="71" customWidth="1"/>
    <col min="11525" max="11525" width="13.5703125" style="71" customWidth="1"/>
    <col min="11526" max="11526" width="16.5703125" style="71" customWidth="1"/>
    <col min="11527" max="11776" width="11.42578125" style="71"/>
    <col min="11777" max="11777" width="5.140625" style="71" customWidth="1"/>
    <col min="11778" max="11778" width="59.5703125" style="71" customWidth="1"/>
    <col min="11779" max="11779" width="5" style="71" customWidth="1"/>
    <col min="11780" max="11780" width="11" style="71" customWidth="1"/>
    <col min="11781" max="11781" width="13.5703125" style="71" customWidth="1"/>
    <col min="11782" max="11782" width="16.5703125" style="71" customWidth="1"/>
    <col min="11783" max="12032" width="11.42578125" style="71"/>
    <col min="12033" max="12033" width="5.140625" style="71" customWidth="1"/>
    <col min="12034" max="12034" width="59.5703125" style="71" customWidth="1"/>
    <col min="12035" max="12035" width="5" style="71" customWidth="1"/>
    <col min="12036" max="12036" width="11" style="71" customWidth="1"/>
    <col min="12037" max="12037" width="13.5703125" style="71" customWidth="1"/>
    <col min="12038" max="12038" width="16.5703125" style="71" customWidth="1"/>
    <col min="12039" max="12288" width="11.42578125" style="71"/>
    <col min="12289" max="12289" width="5.140625" style="71" customWidth="1"/>
    <col min="12290" max="12290" width="59.5703125" style="71" customWidth="1"/>
    <col min="12291" max="12291" width="5" style="71" customWidth="1"/>
    <col min="12292" max="12292" width="11" style="71" customWidth="1"/>
    <col min="12293" max="12293" width="13.5703125" style="71" customWidth="1"/>
    <col min="12294" max="12294" width="16.5703125" style="71" customWidth="1"/>
    <col min="12295" max="12544" width="11.42578125" style="71"/>
    <col min="12545" max="12545" width="5.140625" style="71" customWidth="1"/>
    <col min="12546" max="12546" width="59.5703125" style="71" customWidth="1"/>
    <col min="12547" max="12547" width="5" style="71" customWidth="1"/>
    <col min="12548" max="12548" width="11" style="71" customWidth="1"/>
    <col min="12549" max="12549" width="13.5703125" style="71" customWidth="1"/>
    <col min="12550" max="12550" width="16.5703125" style="71" customWidth="1"/>
    <col min="12551" max="12800" width="11.42578125" style="71"/>
    <col min="12801" max="12801" width="5.140625" style="71" customWidth="1"/>
    <col min="12802" max="12802" width="59.5703125" style="71" customWidth="1"/>
    <col min="12803" max="12803" width="5" style="71" customWidth="1"/>
    <col min="12804" max="12804" width="11" style="71" customWidth="1"/>
    <col min="12805" max="12805" width="13.5703125" style="71" customWidth="1"/>
    <col min="12806" max="12806" width="16.5703125" style="71" customWidth="1"/>
    <col min="12807" max="13056" width="11.42578125" style="71"/>
    <col min="13057" max="13057" width="5.140625" style="71" customWidth="1"/>
    <col min="13058" max="13058" width="59.5703125" style="71" customWidth="1"/>
    <col min="13059" max="13059" width="5" style="71" customWidth="1"/>
    <col min="13060" max="13060" width="11" style="71" customWidth="1"/>
    <col min="13061" max="13061" width="13.5703125" style="71" customWidth="1"/>
    <col min="13062" max="13062" width="16.5703125" style="71" customWidth="1"/>
    <col min="13063" max="13312" width="11.42578125" style="71"/>
    <col min="13313" max="13313" width="5.140625" style="71" customWidth="1"/>
    <col min="13314" max="13314" width="59.5703125" style="71" customWidth="1"/>
    <col min="13315" max="13315" width="5" style="71" customWidth="1"/>
    <col min="13316" max="13316" width="11" style="71" customWidth="1"/>
    <col min="13317" max="13317" width="13.5703125" style="71" customWidth="1"/>
    <col min="13318" max="13318" width="16.5703125" style="71" customWidth="1"/>
    <col min="13319" max="13568" width="11.42578125" style="71"/>
    <col min="13569" max="13569" width="5.140625" style="71" customWidth="1"/>
    <col min="13570" max="13570" width="59.5703125" style="71" customWidth="1"/>
    <col min="13571" max="13571" width="5" style="71" customWidth="1"/>
    <col min="13572" max="13572" width="11" style="71" customWidth="1"/>
    <col min="13573" max="13573" width="13.5703125" style="71" customWidth="1"/>
    <col min="13574" max="13574" width="16.5703125" style="71" customWidth="1"/>
    <col min="13575" max="13824" width="11.42578125" style="71"/>
    <col min="13825" max="13825" width="5.140625" style="71" customWidth="1"/>
    <col min="13826" max="13826" width="59.5703125" style="71" customWidth="1"/>
    <col min="13827" max="13827" width="5" style="71" customWidth="1"/>
    <col min="13828" max="13828" width="11" style="71" customWidth="1"/>
    <col min="13829" max="13829" width="13.5703125" style="71" customWidth="1"/>
    <col min="13830" max="13830" width="16.5703125" style="71" customWidth="1"/>
    <col min="13831" max="14080" width="11.42578125" style="71"/>
    <col min="14081" max="14081" width="5.140625" style="71" customWidth="1"/>
    <col min="14082" max="14082" width="59.5703125" style="71" customWidth="1"/>
    <col min="14083" max="14083" width="5" style="71" customWidth="1"/>
    <col min="14084" max="14084" width="11" style="71" customWidth="1"/>
    <col min="14085" max="14085" width="13.5703125" style="71" customWidth="1"/>
    <col min="14086" max="14086" width="16.5703125" style="71" customWidth="1"/>
    <col min="14087" max="14336" width="11.42578125" style="71"/>
    <col min="14337" max="14337" width="5.140625" style="71" customWidth="1"/>
    <col min="14338" max="14338" width="59.5703125" style="71" customWidth="1"/>
    <col min="14339" max="14339" width="5" style="71" customWidth="1"/>
    <col min="14340" max="14340" width="11" style="71" customWidth="1"/>
    <col min="14341" max="14341" width="13.5703125" style="71" customWidth="1"/>
    <col min="14342" max="14342" width="16.5703125" style="71" customWidth="1"/>
    <col min="14343" max="14592" width="11.42578125" style="71"/>
    <col min="14593" max="14593" width="5.140625" style="71" customWidth="1"/>
    <col min="14594" max="14594" width="59.5703125" style="71" customWidth="1"/>
    <col min="14595" max="14595" width="5" style="71" customWidth="1"/>
    <col min="14596" max="14596" width="11" style="71" customWidth="1"/>
    <col min="14597" max="14597" width="13.5703125" style="71" customWidth="1"/>
    <col min="14598" max="14598" width="16.5703125" style="71" customWidth="1"/>
    <col min="14599" max="14848" width="11.42578125" style="71"/>
    <col min="14849" max="14849" width="5.140625" style="71" customWidth="1"/>
    <col min="14850" max="14850" width="59.5703125" style="71" customWidth="1"/>
    <col min="14851" max="14851" width="5" style="71" customWidth="1"/>
    <col min="14852" max="14852" width="11" style="71" customWidth="1"/>
    <col min="14853" max="14853" width="13.5703125" style="71" customWidth="1"/>
    <col min="14854" max="14854" width="16.5703125" style="71" customWidth="1"/>
    <col min="14855" max="15104" width="11.42578125" style="71"/>
    <col min="15105" max="15105" width="5.140625" style="71" customWidth="1"/>
    <col min="15106" max="15106" width="59.5703125" style="71" customWidth="1"/>
    <col min="15107" max="15107" width="5" style="71" customWidth="1"/>
    <col min="15108" max="15108" width="11" style="71" customWidth="1"/>
    <col min="15109" max="15109" width="13.5703125" style="71" customWidth="1"/>
    <col min="15110" max="15110" width="16.5703125" style="71" customWidth="1"/>
    <col min="15111" max="15360" width="11.42578125" style="71"/>
    <col min="15361" max="15361" width="5.140625" style="71" customWidth="1"/>
    <col min="15362" max="15362" width="59.5703125" style="71" customWidth="1"/>
    <col min="15363" max="15363" width="5" style="71" customWidth="1"/>
    <col min="15364" max="15364" width="11" style="71" customWidth="1"/>
    <col min="15365" max="15365" width="13.5703125" style="71" customWidth="1"/>
    <col min="15366" max="15366" width="16.5703125" style="71" customWidth="1"/>
    <col min="15367" max="15616" width="11.42578125" style="71"/>
    <col min="15617" max="15617" width="5.140625" style="71" customWidth="1"/>
    <col min="15618" max="15618" width="59.5703125" style="71" customWidth="1"/>
    <col min="15619" max="15619" width="5" style="71" customWidth="1"/>
    <col min="15620" max="15620" width="11" style="71" customWidth="1"/>
    <col min="15621" max="15621" width="13.5703125" style="71" customWidth="1"/>
    <col min="15622" max="15622" width="16.5703125" style="71" customWidth="1"/>
    <col min="15623" max="15872" width="11.42578125" style="71"/>
    <col min="15873" max="15873" width="5.140625" style="71" customWidth="1"/>
    <col min="15874" max="15874" width="59.5703125" style="71" customWidth="1"/>
    <col min="15875" max="15875" width="5" style="71" customWidth="1"/>
    <col min="15876" max="15876" width="11" style="71" customWidth="1"/>
    <col min="15877" max="15877" width="13.5703125" style="71" customWidth="1"/>
    <col min="15878" max="15878" width="16.5703125" style="71" customWidth="1"/>
    <col min="15879" max="16128" width="11.42578125" style="71"/>
    <col min="16129" max="16129" width="5.140625" style="71" customWidth="1"/>
    <col min="16130" max="16130" width="59.5703125" style="71" customWidth="1"/>
    <col min="16131" max="16131" width="5" style="71" customWidth="1"/>
    <col min="16132" max="16132" width="11" style="71" customWidth="1"/>
    <col min="16133" max="16133" width="13.5703125" style="71" customWidth="1"/>
    <col min="16134" max="16134" width="16.5703125" style="71" customWidth="1"/>
    <col min="16135" max="16384" width="11.42578125" style="71"/>
  </cols>
  <sheetData>
    <row r="1" spans="1:6" x14ac:dyDescent="0.2">
      <c r="A1" s="69" t="s">
        <v>0</v>
      </c>
      <c r="B1" s="70" t="s">
        <v>39</v>
      </c>
      <c r="C1" s="70" t="s">
        <v>1</v>
      </c>
      <c r="D1" s="70" t="s">
        <v>40</v>
      </c>
      <c r="E1" s="70" t="s">
        <v>41</v>
      </c>
      <c r="F1" s="70" t="s">
        <v>42</v>
      </c>
    </row>
    <row r="2" spans="1:6" ht="15" customHeight="1" x14ac:dyDescent="0.2">
      <c r="A2" s="72"/>
      <c r="B2" s="73"/>
      <c r="C2" s="74"/>
      <c r="D2" s="75"/>
      <c r="E2" s="76"/>
      <c r="F2" s="77"/>
    </row>
    <row r="3" spans="1:6" ht="15" customHeight="1" x14ac:dyDescent="0.2">
      <c r="A3" s="72"/>
      <c r="B3" s="73"/>
      <c r="C3" s="74"/>
      <c r="D3" s="75"/>
      <c r="E3" s="76"/>
      <c r="F3" s="77"/>
    </row>
    <row r="4" spans="1:6" ht="15" customHeight="1" x14ac:dyDescent="0.2">
      <c r="A4" s="72"/>
      <c r="B4" s="73"/>
      <c r="C4" s="74"/>
      <c r="D4" s="75"/>
      <c r="E4" s="76"/>
      <c r="F4" s="77"/>
    </row>
    <row r="5" spans="1:6" ht="15" customHeight="1" x14ac:dyDescent="0.2">
      <c r="A5" s="72"/>
      <c r="B5" s="73" t="s">
        <v>22</v>
      </c>
      <c r="C5" s="74" t="s">
        <v>5</v>
      </c>
      <c r="D5" s="75">
        <v>1</v>
      </c>
      <c r="E5" s="87">
        <v>647000</v>
      </c>
      <c r="F5" s="77">
        <f>+D5*E5</f>
        <v>647000</v>
      </c>
    </row>
    <row r="6" spans="1:6" ht="15.75" x14ac:dyDescent="0.2">
      <c r="A6" s="78"/>
      <c r="B6" s="83"/>
      <c r="C6" s="79"/>
      <c r="D6" s="82"/>
      <c r="E6" s="29"/>
      <c r="F6" s="81"/>
    </row>
    <row r="7" spans="1:6" ht="15.75" x14ac:dyDescent="0.2">
      <c r="A7" s="78"/>
      <c r="B7" s="83"/>
      <c r="C7" s="79"/>
      <c r="D7" s="82"/>
      <c r="E7" s="81"/>
      <c r="F7" s="81"/>
    </row>
    <row r="8" spans="1:6" ht="15.75" x14ac:dyDescent="0.2">
      <c r="A8" s="78"/>
      <c r="B8" s="84"/>
      <c r="C8" s="79"/>
      <c r="D8" s="82"/>
      <c r="E8" s="81"/>
      <c r="F8" s="81"/>
    </row>
    <row r="9" spans="1:6" ht="15.75" x14ac:dyDescent="0.2">
      <c r="A9" s="78"/>
      <c r="B9" s="84" t="s">
        <v>44</v>
      </c>
      <c r="C9" s="79" t="s">
        <v>21</v>
      </c>
      <c r="D9" s="82">
        <v>1</v>
      </c>
      <c r="E9" s="81">
        <v>200000</v>
      </c>
      <c r="F9" s="81">
        <v>200000</v>
      </c>
    </row>
    <row r="10" spans="1:6" ht="15.75" x14ac:dyDescent="0.2">
      <c r="A10" s="78"/>
      <c r="B10" s="84"/>
      <c r="C10" s="79"/>
      <c r="D10" s="82"/>
      <c r="E10" s="81"/>
      <c r="F10" s="81"/>
    </row>
    <row r="11" spans="1:6" ht="15.75" x14ac:dyDescent="0.2">
      <c r="A11" s="78"/>
      <c r="B11" s="84"/>
      <c r="C11" s="79"/>
      <c r="D11" s="82"/>
      <c r="E11" s="81"/>
      <c r="F11" s="81"/>
    </row>
    <row r="12" spans="1:6" ht="15.75" x14ac:dyDescent="0.2">
      <c r="A12" s="78"/>
      <c r="B12" s="106" t="s">
        <v>49</v>
      </c>
      <c r="C12" s="79"/>
      <c r="D12" s="82"/>
      <c r="E12" s="81"/>
      <c r="F12" s="81">
        <v>-84700</v>
      </c>
    </row>
    <row r="13" spans="1:6" ht="15" customHeight="1" x14ac:dyDescent="0.2">
      <c r="A13" s="78"/>
      <c r="B13" s="85"/>
      <c r="C13" s="79"/>
      <c r="D13" s="82"/>
      <c r="E13" s="81"/>
      <c r="F13" s="81"/>
    </row>
    <row r="14" spans="1:6" ht="15" customHeight="1" x14ac:dyDescent="0.2">
      <c r="A14" s="78"/>
      <c r="B14" s="85"/>
      <c r="C14" s="79"/>
      <c r="D14" s="82"/>
      <c r="E14" s="81"/>
      <c r="F14" s="81"/>
    </row>
    <row r="15" spans="1:6" ht="15" customHeight="1" x14ac:dyDescent="0.2">
      <c r="A15" s="78"/>
      <c r="B15" s="85"/>
      <c r="C15" s="79"/>
      <c r="D15" s="82"/>
      <c r="E15" s="81"/>
      <c r="F15" s="81"/>
    </row>
    <row r="16" spans="1:6" ht="15" customHeight="1" x14ac:dyDescent="0.2">
      <c r="A16" s="78"/>
      <c r="B16" s="85"/>
      <c r="C16" s="79"/>
      <c r="D16" s="82"/>
      <c r="E16" s="81"/>
      <c r="F16" s="81"/>
    </row>
    <row r="17" spans="1:6" ht="15" customHeight="1" x14ac:dyDescent="0.2">
      <c r="A17" s="78"/>
      <c r="B17" s="85" t="s">
        <v>43</v>
      </c>
      <c r="C17" s="79"/>
      <c r="D17" s="82"/>
      <c r="E17" s="81"/>
      <c r="F17" s="81">
        <f>SUM(F5:F16)</f>
        <v>762300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DDE73-6FD0-4B89-8C34-F939FA850384}">
  <dimension ref="A4:P46"/>
  <sheetViews>
    <sheetView tabSelected="1" topLeftCell="A7" zoomScaleNormal="100" workbookViewId="0">
      <selection activeCell="J26" sqref="J26"/>
    </sheetView>
  </sheetViews>
  <sheetFormatPr baseColWidth="10" defaultColWidth="10.85546875" defaultRowHeight="17.100000000000001" customHeight="1" x14ac:dyDescent="0.25"/>
  <cols>
    <col min="1" max="1" width="3.42578125" style="112" customWidth="1"/>
    <col min="2" max="2" width="55.5703125" style="3" customWidth="1"/>
    <col min="3" max="3" width="6.85546875" style="113" customWidth="1"/>
    <col min="4" max="4" width="8.42578125" style="113" bestFit="1" customWidth="1"/>
    <col min="5" max="5" width="13.42578125" style="5" customWidth="1"/>
    <col min="6" max="6" width="17.28515625" style="5" customWidth="1"/>
    <col min="7" max="7" width="9.5703125" style="112" customWidth="1"/>
    <col min="8" max="8" width="10.85546875" style="7"/>
    <col min="9" max="9" width="7.5703125" style="113" customWidth="1"/>
    <col min="10" max="10" width="12.140625" style="113" customWidth="1"/>
    <col min="11" max="11" width="10.85546875" style="113"/>
    <col min="12" max="12" width="11.5703125" style="8" customWidth="1"/>
    <col min="13" max="13" width="57.42578125" style="112" customWidth="1"/>
    <col min="14" max="14" width="7.5703125" style="113" customWidth="1"/>
    <col min="15" max="16384" width="10.85546875" style="112"/>
  </cols>
  <sheetData>
    <row r="4" spans="1:14" ht="15" x14ac:dyDescent="0.25">
      <c r="A4" s="116" t="s">
        <v>37</v>
      </c>
    </row>
    <row r="6" spans="1:14" ht="15.75" x14ac:dyDescent="0.25">
      <c r="B6" s="9"/>
      <c r="E6" s="10"/>
      <c r="F6" s="11"/>
    </row>
    <row r="7" spans="1:14" ht="15.75" x14ac:dyDescent="0.25">
      <c r="A7" s="116" t="s">
        <v>35</v>
      </c>
      <c r="E7" s="10"/>
      <c r="F7" s="10"/>
    </row>
    <row r="8" spans="1:14" ht="15.75" x14ac:dyDescent="0.25">
      <c r="A8" s="116" t="s">
        <v>36</v>
      </c>
      <c r="E8" s="10"/>
      <c r="F8" s="10"/>
    </row>
    <row r="9" spans="1:14" ht="15.75" x14ac:dyDescent="0.25">
      <c r="A9" s="116" t="s">
        <v>29</v>
      </c>
      <c r="E9" s="113"/>
      <c r="F9" s="113"/>
    </row>
    <row r="10" spans="1:14" ht="15.75" x14ac:dyDescent="0.25">
      <c r="A10" s="116" t="s">
        <v>26</v>
      </c>
      <c r="B10" s="12"/>
      <c r="E10" s="113"/>
      <c r="F10" s="113"/>
    </row>
    <row r="11" spans="1:14" ht="15.75" x14ac:dyDescent="0.25">
      <c r="A11" s="116" t="s">
        <v>27</v>
      </c>
      <c r="B11" s="12"/>
      <c r="E11" s="10"/>
      <c r="F11" s="10"/>
    </row>
    <row r="12" spans="1:14" ht="15.75" x14ac:dyDescent="0.25">
      <c r="A12" s="116" t="s">
        <v>28</v>
      </c>
      <c r="B12" s="12"/>
      <c r="D12" s="1" t="s">
        <v>33</v>
      </c>
      <c r="E12" s="90"/>
      <c r="F12" s="90"/>
    </row>
    <row r="13" spans="1:14" ht="15.75" x14ac:dyDescent="0.25">
      <c r="A13" s="91"/>
      <c r="B13" s="91"/>
    </row>
    <row r="14" spans="1:14" s="19" customFormat="1" ht="15.75" x14ac:dyDescent="0.25">
      <c r="A14" s="13" t="s">
        <v>13</v>
      </c>
      <c r="B14" s="14" t="s">
        <v>14</v>
      </c>
      <c r="C14" s="15" t="s">
        <v>1</v>
      </c>
      <c r="D14" s="16" t="s">
        <v>2</v>
      </c>
      <c r="E14" s="17" t="s">
        <v>3</v>
      </c>
      <c r="F14" s="18" t="s">
        <v>4</v>
      </c>
      <c r="H14" s="7"/>
      <c r="I14" s="113"/>
      <c r="J14" s="113"/>
      <c r="K14" s="113"/>
      <c r="L14" s="20"/>
      <c r="N14" s="113"/>
    </row>
    <row r="15" spans="1:14" s="19" customFormat="1" ht="15.75" x14ac:dyDescent="0.25">
      <c r="A15" s="21"/>
      <c r="B15" s="22"/>
      <c r="C15" s="23"/>
      <c r="D15" s="24"/>
      <c r="E15" s="25"/>
      <c r="F15" s="26"/>
      <c r="H15" s="7"/>
      <c r="I15" s="113"/>
      <c r="J15" s="113"/>
      <c r="K15" s="113"/>
      <c r="L15" s="20"/>
      <c r="N15" s="113"/>
    </row>
    <row r="16" spans="1:14" s="19" customFormat="1" ht="15.75" x14ac:dyDescent="0.25">
      <c r="A16" s="21"/>
      <c r="B16" s="22" t="s">
        <v>22</v>
      </c>
      <c r="C16" s="27" t="s">
        <v>5</v>
      </c>
      <c r="D16" s="28">
        <v>1</v>
      </c>
      <c r="E16" s="29">
        <v>647000</v>
      </c>
      <c r="F16" s="30">
        <f t="shared" ref="F16" si="0">E16*D16</f>
        <v>647000</v>
      </c>
      <c r="H16" s="7">
        <v>462140</v>
      </c>
      <c r="I16" s="113">
        <v>1.4</v>
      </c>
      <c r="J16" s="7">
        <f t="shared" ref="J16" si="1">H16*I16</f>
        <v>646996</v>
      </c>
      <c r="K16" s="113"/>
      <c r="L16" s="20"/>
      <c r="N16" s="113"/>
    </row>
    <row r="17" spans="1:16" ht="15.75" x14ac:dyDescent="0.25">
      <c r="A17" s="31"/>
      <c r="B17" s="115"/>
      <c r="C17" s="109"/>
      <c r="D17" s="35"/>
      <c r="E17" s="36"/>
      <c r="F17" s="30"/>
      <c r="H17" s="34"/>
      <c r="J17" s="37"/>
    </row>
    <row r="18" spans="1:16" s="116" customFormat="1" ht="15.75" x14ac:dyDescent="0.25">
      <c r="A18" s="38"/>
      <c r="B18" s="39"/>
      <c r="C18" s="40"/>
      <c r="D18" s="41"/>
      <c r="E18" s="42"/>
      <c r="F18" s="30"/>
      <c r="H18" s="43"/>
    </row>
    <row r="19" spans="1:16" s="116" customFormat="1" ht="15.75" x14ac:dyDescent="0.25">
      <c r="A19" s="38"/>
      <c r="B19" s="110" t="s">
        <v>44</v>
      </c>
      <c r="C19" s="45" t="s">
        <v>21</v>
      </c>
      <c r="D19" s="46">
        <v>1</v>
      </c>
      <c r="E19" s="42">
        <v>200000</v>
      </c>
      <c r="F19" s="30">
        <f>+D19*E19</f>
        <v>200000</v>
      </c>
      <c r="H19" s="43"/>
    </row>
    <row r="20" spans="1:16" s="116" customFormat="1" ht="15.75" x14ac:dyDescent="0.25">
      <c r="A20" s="38"/>
      <c r="B20" s="119"/>
      <c r="C20" s="48"/>
      <c r="D20" s="46"/>
      <c r="E20" s="42"/>
      <c r="F20" s="30"/>
      <c r="H20" s="43"/>
    </row>
    <row r="21" spans="1:16" s="116" customFormat="1" ht="15.75" x14ac:dyDescent="0.25">
      <c r="A21" s="38"/>
      <c r="B21" s="119"/>
      <c r="C21" s="48"/>
      <c r="D21" s="46"/>
      <c r="E21" s="42"/>
      <c r="F21" s="30"/>
      <c r="H21" s="43"/>
    </row>
    <row r="22" spans="1:16" s="116" customFormat="1" ht="15.75" x14ac:dyDescent="0.25">
      <c r="A22" s="38"/>
      <c r="B22" s="119"/>
      <c r="C22" s="48"/>
      <c r="D22" s="46"/>
      <c r="E22" s="42"/>
      <c r="F22" s="30"/>
      <c r="H22" s="43"/>
    </row>
    <row r="23" spans="1:16" s="116" customFormat="1" ht="15.75" x14ac:dyDescent="0.25">
      <c r="A23" s="38"/>
      <c r="B23" s="118" t="s">
        <v>8</v>
      </c>
      <c r="C23" s="48"/>
      <c r="D23" s="46"/>
      <c r="E23" s="42"/>
      <c r="F23" s="30"/>
      <c r="H23" s="43"/>
      <c r="N23" s="116">
        <v>462140</v>
      </c>
      <c r="O23" s="116">
        <v>1.3</v>
      </c>
      <c r="P23" s="116">
        <f>+N23*O23</f>
        <v>600782</v>
      </c>
    </row>
    <row r="24" spans="1:16" s="116" customFormat="1" ht="15.75" x14ac:dyDescent="0.25">
      <c r="A24" s="50"/>
      <c r="B24" s="51" t="s">
        <v>15</v>
      </c>
      <c r="C24" s="48"/>
      <c r="D24" s="46"/>
      <c r="E24" s="42"/>
      <c r="F24" s="30"/>
      <c r="H24" s="43"/>
    </row>
    <row r="25" spans="1:16" s="116" customFormat="1" ht="15.75" x14ac:dyDescent="0.25">
      <c r="A25" s="52"/>
      <c r="B25" s="53" t="s">
        <v>16</v>
      </c>
      <c r="C25" s="48"/>
      <c r="D25" s="46"/>
      <c r="E25" s="42"/>
      <c r="F25" s="30"/>
      <c r="H25" s="43"/>
    </row>
    <row r="26" spans="1:16" s="116" customFormat="1" ht="15.75" x14ac:dyDescent="0.25">
      <c r="A26" s="52"/>
      <c r="B26" s="54" t="s">
        <v>17</v>
      </c>
      <c r="C26" s="48"/>
      <c r="D26" s="46"/>
      <c r="E26" s="55"/>
      <c r="F26" s="30"/>
      <c r="H26" s="43"/>
    </row>
    <row r="27" spans="1:16" s="116" customFormat="1" ht="15.75" x14ac:dyDescent="0.25">
      <c r="A27" s="52"/>
      <c r="B27" s="22"/>
      <c r="C27" s="48"/>
      <c r="D27" s="46"/>
      <c r="E27" s="55"/>
      <c r="F27" s="56"/>
      <c r="H27" s="43"/>
    </row>
    <row r="28" spans="1:16" s="3" customFormat="1" ht="15.75" customHeight="1" x14ac:dyDescent="0.25">
      <c r="A28" s="103" t="s">
        <v>9</v>
      </c>
      <c r="B28" s="104"/>
      <c r="C28" s="104"/>
      <c r="D28" s="104"/>
      <c r="E28" s="105"/>
      <c r="F28" s="57">
        <f>SUM(F16:F27)</f>
        <v>847000</v>
      </c>
      <c r="H28" s="7"/>
      <c r="I28" s="113"/>
      <c r="J28" s="113"/>
    </row>
    <row r="29" spans="1:16" s="3" customFormat="1" ht="15.75" customHeight="1" x14ac:dyDescent="0.25">
      <c r="A29" s="106" t="s">
        <v>49</v>
      </c>
      <c r="B29" s="107"/>
      <c r="C29" s="107"/>
      <c r="D29" s="107"/>
      <c r="E29" s="108"/>
      <c r="F29" s="57">
        <f>+F28*0.1</f>
        <v>84700</v>
      </c>
      <c r="H29" s="7"/>
      <c r="I29" s="113"/>
      <c r="J29" s="113"/>
    </row>
    <row r="30" spans="1:16" s="3" customFormat="1" ht="15.75" customHeight="1" x14ac:dyDescent="0.25">
      <c r="A30" s="106" t="s">
        <v>48</v>
      </c>
      <c r="B30" s="107"/>
      <c r="C30" s="107"/>
      <c r="D30" s="107"/>
      <c r="E30" s="108"/>
      <c r="F30" s="57">
        <f>+F28-F29</f>
        <v>762300</v>
      </c>
      <c r="H30" s="7"/>
      <c r="I30" s="113"/>
      <c r="J30" s="113"/>
    </row>
    <row r="31" spans="1:16" ht="15.75" customHeight="1" x14ac:dyDescent="0.25">
      <c r="A31" s="100" t="s">
        <v>18</v>
      </c>
      <c r="B31" s="101"/>
      <c r="C31" s="101"/>
      <c r="D31" s="101"/>
      <c r="E31" s="102"/>
      <c r="F31" s="58">
        <f>+F30*0.18</f>
        <v>137214</v>
      </c>
    </row>
    <row r="32" spans="1:16" ht="15.75" customHeight="1" x14ac:dyDescent="0.25">
      <c r="A32" s="97" t="s">
        <v>10</v>
      </c>
      <c r="B32" s="98"/>
      <c r="C32" s="98"/>
      <c r="D32" s="98"/>
      <c r="E32" s="99"/>
      <c r="F32" s="59">
        <f>+F30+F31</f>
        <v>899514</v>
      </c>
    </row>
    <row r="33" spans="1:14" ht="15.75" customHeight="1" x14ac:dyDescent="0.25">
      <c r="A33" s="117"/>
      <c r="B33" s="61"/>
      <c r="C33" s="62"/>
      <c r="D33" s="117"/>
      <c r="E33" s="63"/>
      <c r="F33" s="64"/>
    </row>
    <row r="34" spans="1:14" ht="15.75" customHeight="1" x14ac:dyDescent="0.25">
      <c r="A34" s="65" t="s">
        <v>11</v>
      </c>
      <c r="E34" s="10"/>
      <c r="F34" s="10"/>
    </row>
    <row r="35" spans="1:14" ht="15.75" x14ac:dyDescent="0.25">
      <c r="A35" s="116" t="s">
        <v>50</v>
      </c>
      <c r="E35" s="10"/>
      <c r="F35" s="10"/>
    </row>
    <row r="36" spans="1:14" ht="15.75" x14ac:dyDescent="0.25">
      <c r="E36" s="10"/>
      <c r="F36" s="10"/>
    </row>
    <row r="37" spans="1:14" ht="15.75" x14ac:dyDescent="0.25">
      <c r="A37" s="114" t="s">
        <v>12</v>
      </c>
    </row>
    <row r="42" spans="1:14" ht="15.75" x14ac:dyDescent="0.25">
      <c r="M42" s="67"/>
      <c r="N42" s="43"/>
    </row>
    <row r="43" spans="1:14" ht="15.75" x14ac:dyDescent="0.25">
      <c r="M43" s="3"/>
    </row>
    <row r="44" spans="1:14" ht="15.75" x14ac:dyDescent="0.25">
      <c r="M44" s="3"/>
    </row>
    <row r="46" spans="1:14" ht="15.75" x14ac:dyDescent="0.25">
      <c r="M46" s="111"/>
    </row>
  </sheetData>
  <mergeCells count="5">
    <mergeCell ref="D12:F12"/>
    <mergeCell ref="A13:B13"/>
    <mergeCell ref="A28:E28"/>
    <mergeCell ref="A31:E31"/>
    <mergeCell ref="A32:E32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DEVIS 01</vt:lpstr>
      <vt:lpstr>DEVIS 02</vt:lpstr>
      <vt:lpstr>RECAP 01</vt:lpstr>
      <vt:lpstr>RECAP 02</vt:lpstr>
      <vt:lpstr>DEVIS actu</vt:lpstr>
      <vt:lpstr>'DEVIS 01'!Zone_d_impression</vt:lpstr>
      <vt:lpstr>'DEVIS 02'!Zone_d_impression</vt:lpstr>
      <vt:lpstr>'DEVIS actu'!Zone_d_impression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COMMERCIALE ADV3</dc:creator>
  <cp:lastModifiedBy>COMMERCIALE ADV3</cp:lastModifiedBy>
  <cp:lastPrinted>2026-02-27T09:37:55Z</cp:lastPrinted>
  <dcterms:created xsi:type="dcterms:W3CDTF">2026-02-26T10:53:02Z</dcterms:created>
  <dcterms:modified xsi:type="dcterms:W3CDTF">2026-02-27T10:38:24Z</dcterms:modified>
</cp:coreProperties>
</file>