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Y:\DOSSIER ADV - DEVIS A VALIDER\CLAUDE\DEVIS VIVO A TRAITER\"/>
    </mc:Choice>
  </mc:AlternateContent>
  <xr:revisionPtr revIDLastSave="0" documentId="13_ncr:1_{51C6BC17-A017-47AF-A177-A5D09503962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QE YEO" sheetId="15" r:id="rId1"/>
    <sheet name="Detail" sheetId="16" r:id="rId2"/>
    <sheet name="Devis ok" sheetId="17" r:id="rId3"/>
  </sheets>
  <definedNames>
    <definedName name="_xlnm.Print_Area" localSheetId="2">'Devis ok'!$A$1:$F$46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7" l="1"/>
  <c r="A17" i="17" s="1"/>
  <c r="F17" i="17"/>
  <c r="J30" i="17"/>
  <c r="F30" i="17" s="1"/>
  <c r="J28" i="17"/>
  <c r="J27" i="17"/>
  <c r="J26" i="17"/>
  <c r="J25" i="17"/>
  <c r="J24" i="17"/>
  <c r="J23" i="17"/>
  <c r="F23" i="17"/>
  <c r="J21" i="17"/>
  <c r="J20" i="17"/>
  <c r="J19" i="17"/>
  <c r="J18" i="17"/>
  <c r="J16" i="17"/>
  <c r="E16" i="17" s="1"/>
  <c r="F16" i="17" s="1"/>
  <c r="J15" i="17"/>
  <c r="E15" i="17" s="1"/>
  <c r="F15" i="17" s="1"/>
  <c r="F38" i="17" l="1"/>
  <c r="F39" i="17" l="1"/>
  <c r="F40" i="17" s="1"/>
  <c r="F40" i="16" l="1"/>
  <c r="F15" i="16"/>
  <c r="J16" i="16"/>
  <c r="E16" i="16" s="1"/>
  <c r="F16" i="16" s="1"/>
  <c r="J17" i="16"/>
  <c r="E17" i="16" s="1"/>
  <c r="F17" i="16" s="1"/>
  <c r="J18" i="16"/>
  <c r="E18" i="16" s="1"/>
  <c r="F18" i="16" s="1"/>
  <c r="J19" i="16"/>
  <c r="E19" i="16" s="1"/>
  <c r="F19" i="16" s="1"/>
  <c r="J20" i="16"/>
  <c r="E20" i="16" s="1"/>
  <c r="F20" i="16" s="1"/>
  <c r="J22" i="16"/>
  <c r="E22" i="16" s="1"/>
  <c r="F22" i="16" s="1"/>
  <c r="J23" i="16"/>
  <c r="E23" i="16" s="1"/>
  <c r="F23" i="16" s="1"/>
  <c r="J24" i="16"/>
  <c r="E24" i="16" s="1"/>
  <c r="F24" i="16" s="1"/>
  <c r="J25" i="16"/>
  <c r="E25" i="16" s="1"/>
  <c r="F25" i="16" s="1"/>
  <c r="J26" i="16"/>
  <c r="E26" i="16" s="1"/>
  <c r="F26" i="16" s="1"/>
  <c r="J27" i="16"/>
  <c r="E27" i="16" s="1"/>
  <c r="F27" i="16" s="1"/>
  <c r="J29" i="16"/>
  <c r="E29" i="16" s="1"/>
  <c r="F29" i="16" s="1"/>
  <c r="J30" i="16"/>
  <c r="E30" i="16" s="1"/>
  <c r="F30" i="16" s="1"/>
  <c r="J31" i="16"/>
  <c r="E31" i="16" s="1"/>
  <c r="F31" i="16" s="1"/>
  <c r="J32" i="16"/>
  <c r="E32" i="16" s="1"/>
  <c r="F32" i="16" s="1"/>
  <c r="J15" i="16"/>
  <c r="E15" i="16" s="1"/>
  <c r="F41" i="16" l="1"/>
  <c r="F42" i="16" s="1"/>
  <c r="F29" i="15"/>
  <c r="F28" i="15"/>
  <c r="F27" i="15"/>
  <c r="F25" i="15"/>
  <c r="F32" i="15"/>
  <c r="F30" i="15"/>
  <c r="F33" i="15" l="1"/>
  <c r="F34" i="15" s="1"/>
  <c r="F35" i="15" s="1"/>
</calcChain>
</file>

<file path=xl/sharedStrings.xml><?xml version="1.0" encoding="utf-8"?>
<sst xmlns="http://schemas.openxmlformats.org/spreadsheetml/2006/main" count="162" uniqueCount="68">
  <si>
    <t>N°</t>
  </si>
  <si>
    <t>DESIGNATIONS DES OUVRAGES</t>
  </si>
  <si>
    <t>U</t>
  </si>
  <si>
    <t>QTÉ</t>
  </si>
  <si>
    <t>PU</t>
  </si>
  <si>
    <t>MONTANT</t>
  </si>
  <si>
    <t xml:space="preserve">TOTAL </t>
  </si>
  <si>
    <t>TVA 18%</t>
  </si>
  <si>
    <t>TOTAL TTC</t>
  </si>
  <si>
    <t>Arrété le présent devis à la somme de :</t>
  </si>
  <si>
    <t>SERVICE COMMERCIAL</t>
  </si>
  <si>
    <t xml:space="preserve">OBJET: </t>
  </si>
  <si>
    <t xml:space="preserve">SITE : </t>
  </si>
  <si>
    <t>DEVIS N°</t>
  </si>
  <si>
    <t xml:space="preserve">Delai d'éxecution des travaux : </t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</si>
  <si>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</si>
  <si>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>J</t>
  </si>
  <si>
    <t>Collier colson grand format</t>
  </si>
  <si>
    <t>Colle A-B</t>
  </si>
  <si>
    <t>Prise apparent étanche 2P+T LEGRAND</t>
  </si>
  <si>
    <t xml:space="preserve">Colle tangite </t>
  </si>
  <si>
    <t>1kg</t>
  </si>
  <si>
    <t>Nombres de techniciens</t>
  </si>
  <si>
    <t xml:space="preserve">REMPLACEMENT DE LA POMPE IMMERGEE ET REPRISE DE L'ALIMENTATION ELECTRIQUE </t>
  </si>
  <si>
    <t>SS  KANAWOLO</t>
  </si>
  <si>
    <t>Pompe immergée 0,5 HP 0,37KW ( Mono)</t>
  </si>
  <si>
    <t>ml</t>
  </si>
  <si>
    <t>u</t>
  </si>
  <si>
    <t xml:space="preserve">Câble Titanex  3G2,5mm² </t>
  </si>
  <si>
    <t xml:space="preserve">Tranchée simple </t>
  </si>
  <si>
    <t>ML</t>
  </si>
  <si>
    <t>Tube orange 13</t>
  </si>
  <si>
    <t xml:space="preserve">ACCESSOIRES DIVERS </t>
  </si>
  <si>
    <t>ENS</t>
  </si>
  <si>
    <t xml:space="preserve">Scotch électricien noir </t>
  </si>
  <si>
    <t xml:space="preserve">frais divers </t>
  </si>
  <si>
    <t>ens</t>
  </si>
  <si>
    <t>7.1</t>
  </si>
  <si>
    <t>7.2</t>
  </si>
  <si>
    <t>7.3</t>
  </si>
  <si>
    <t>7.4</t>
  </si>
  <si>
    <t xml:space="preserve">MAIN D'ŒUVRE </t>
  </si>
  <si>
    <t xml:space="preserve">Frais de carburant équipe </t>
  </si>
  <si>
    <t xml:space="preserve">Transport materiel </t>
  </si>
  <si>
    <t xml:space="preserve">grillage avertiseur roiuge </t>
  </si>
  <si>
    <t>7.5</t>
  </si>
  <si>
    <t xml:space="preserve">MISE EN ŒUVRE </t>
  </si>
  <si>
    <t>8.1</t>
  </si>
  <si>
    <t>8.2</t>
  </si>
  <si>
    <t>8.3</t>
  </si>
  <si>
    <t>Date :  06/01/2026</t>
  </si>
  <si>
    <t xml:space="preserve">REMPLACEMENT DE LA POMPE IMMERGEE ET REPRISE </t>
  </si>
  <si>
    <t xml:space="preserve">DE L'ALIMENTATION ELECTRIQUE </t>
  </si>
  <si>
    <t>TOTAL HT</t>
  </si>
  <si>
    <t>Ens</t>
  </si>
  <si>
    <t>CONDITIONS COMMERCIALES</t>
  </si>
  <si>
    <t>kg</t>
  </si>
  <si>
    <r>
      <rPr>
        <b/>
        <sz val="12"/>
        <color theme="1"/>
        <rFont val="Garamond"/>
        <family val="1"/>
      </rPr>
      <t>Conditions de règlement :</t>
    </r>
    <r>
      <rPr>
        <sz val="12"/>
        <color theme="1"/>
        <rFont val="Garamond"/>
        <family val="1"/>
      </rPr>
      <t xml:space="preserve"> Selon nos termes</t>
    </r>
  </si>
  <si>
    <r>
      <t xml:space="preserve">Delai d'éxecution des travaux : </t>
    </r>
    <r>
      <rPr>
        <sz val="12"/>
        <rFont val="Garamond"/>
        <family val="1"/>
      </rPr>
      <t>02 Jours</t>
    </r>
  </si>
  <si>
    <r>
      <t xml:space="preserve">Validité de l'offre : </t>
    </r>
    <r>
      <rPr>
        <sz val="12"/>
        <rFont val="Garamond"/>
        <family val="1"/>
      </rPr>
      <t>01 Mois</t>
    </r>
  </si>
  <si>
    <t>Pompe immergée 0,5 HP 0,37KW ( Mono) LEO</t>
  </si>
  <si>
    <r>
      <rPr>
        <b/>
        <sz val="12"/>
        <color theme="1"/>
        <rFont val="Garamond"/>
        <family val="1"/>
      </rPr>
      <t>Date :</t>
    </r>
    <r>
      <rPr>
        <sz val="12"/>
        <color theme="1"/>
        <rFont val="Garamond"/>
        <family val="1"/>
      </rPr>
      <t xml:space="preserve"> 06/01/2026</t>
    </r>
  </si>
  <si>
    <t>Matériels d'Installation</t>
  </si>
  <si>
    <t xml:space="preserve">ET REPRISE DE L'ALIMENTATION ELECTRIQUE </t>
  </si>
  <si>
    <t xml:space="preserve">FOURNITURE - REMPLACEMENT DE LA POMPE IMMERGEE </t>
  </si>
  <si>
    <t>Pompe immergée Mono LEO</t>
  </si>
  <si>
    <t>Huit cent quarante-quatre mille six cent vingt Francs CFA</t>
  </si>
  <si>
    <t>DEVIS N°0004/2026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</si>
</sst>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\ _F_-;\-* #,##0\ _F_-;_-* &quot;-&quot;??\ _F_-;_-@_-"/>
    <numFmt numFmtId="168" formatCode="_-* #,##0.00\ _F_-;\-* #,##0.00\ _F_-;_-* &quot;-&quot;??\ _F_-;_-@_-"/>
    <numFmt numFmtId="169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color rgb="FFFF0000"/>
      <name val="Garamond"/>
      <family val="1"/>
    </font>
    <font>
      <sz val="8"/>
      <name val="Calibri"/>
      <family val="2"/>
      <scheme val="minor"/>
    </font>
    <font>
      <i/>
      <sz val="12"/>
      <name val="Garamond"/>
      <family val="1"/>
    </font>
    <font>
      <i/>
      <u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1" xfId="3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165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/>
    <xf numFmtId="164" fontId="3" fillId="0" borderId="0" xfId="7" applyFont="1" applyFill="1"/>
    <xf numFmtId="0" fontId="3" fillId="0" borderId="0" xfId="0" applyFont="1" applyAlignment="1">
      <alignment vertical="center" wrapText="1"/>
    </xf>
    <xf numFmtId="0" fontId="5" fillId="0" borderId="0" xfId="0" applyFont="1"/>
    <xf numFmtId="169" fontId="3" fillId="0" borderId="0" xfId="6" applyNumberFormat="1" applyFont="1" applyFill="1"/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167" fontId="4" fillId="2" borderId="1" xfId="6" applyNumberFormat="1" applyFont="1" applyFill="1" applyBorder="1" applyAlignment="1">
      <alignment vertical="center"/>
    </xf>
    <xf numFmtId="167" fontId="3" fillId="2" borderId="1" xfId="6" applyNumberFormat="1" applyFont="1" applyFill="1" applyBorder="1"/>
    <xf numFmtId="166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7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1" xfId="4" applyFont="1" applyBorder="1" applyAlignment="1">
      <alignment horizontal="center" vertical="center"/>
    </xf>
    <xf numFmtId="0" fontId="6" fillId="0" borderId="1" xfId="0" applyFont="1" applyBorder="1"/>
    <xf numFmtId="0" fontId="6" fillId="0" borderId="1" xfId="3" applyFont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64" fontId="6" fillId="0" borderId="1" xfId="7" applyFont="1" applyFill="1" applyBorder="1" applyAlignment="1">
      <alignment horizontal="left" vertical="center" wrapText="1"/>
    </xf>
    <xf numFmtId="164" fontId="6" fillId="0" borderId="0" xfId="7" applyFont="1" applyFill="1"/>
    <xf numFmtId="0" fontId="6" fillId="0" borderId="0" xfId="0" applyFont="1"/>
    <xf numFmtId="169" fontId="6" fillId="0" borderId="0" xfId="6" applyNumberFormat="1" applyFont="1" applyFill="1"/>
    <xf numFmtId="0" fontId="6" fillId="0" borderId="0" xfId="3" applyFont="1"/>
    <xf numFmtId="0" fontId="4" fillId="0" borderId="0" xfId="0" applyFont="1" applyAlignment="1">
      <alignment wrapText="1"/>
    </xf>
    <xf numFmtId="0" fontId="3" fillId="0" borderId="1" xfId="3" applyFont="1" applyBorder="1" applyAlignment="1">
      <alignment vertical="center"/>
    </xf>
    <xf numFmtId="3" fontId="3" fillId="0" borderId="1" xfId="3" applyNumberFormat="1" applyFont="1" applyBorder="1" applyAlignment="1">
      <alignment vertical="center"/>
    </xf>
    <xf numFmtId="164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165" fontId="4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0" fontId="10" fillId="0" borderId="1" xfId="3" applyFont="1" applyBorder="1" applyAlignment="1">
      <alignment horizontal="left" vertical="center" wrapText="1"/>
    </xf>
    <xf numFmtId="165" fontId="10" fillId="0" borderId="1" xfId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/>
    </xf>
    <xf numFmtId="164" fontId="10" fillId="0" borderId="1" xfId="7" applyFont="1" applyFill="1" applyBorder="1" applyAlignment="1">
      <alignment horizontal="left" vertical="center" wrapText="1"/>
    </xf>
    <xf numFmtId="164" fontId="4" fillId="0" borderId="1" xfId="7" applyFont="1" applyFill="1" applyBorder="1" applyAlignment="1">
      <alignment horizontal="left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164" fontId="4" fillId="0" borderId="0" xfId="7" applyFont="1" applyFill="1"/>
    <xf numFmtId="169" fontId="4" fillId="0" borderId="0" xfId="6" applyNumberFormat="1" applyFont="1" applyFill="1"/>
    <xf numFmtId="0" fontId="4" fillId="0" borderId="0" xfId="3" applyFont="1"/>
    <xf numFmtId="0" fontId="4" fillId="2" borderId="2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7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3" applyFont="1" applyAlignment="1">
      <alignment horizontal="center"/>
    </xf>
    <xf numFmtId="164" fontId="3" fillId="0" borderId="0" xfId="7" applyFont="1" applyFill="1" applyAlignment="1">
      <alignment horizontal="center"/>
    </xf>
    <xf numFmtId="3" fontId="4" fillId="2" borderId="1" xfId="3" applyNumberFormat="1" applyFont="1" applyFill="1" applyBorder="1" applyAlignment="1">
      <alignment horizontal="center" vertical="center"/>
    </xf>
    <xf numFmtId="164" fontId="4" fillId="2" borderId="1" xfId="7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9" fontId="3" fillId="0" borderId="0" xfId="6" applyNumberFormat="1" applyFont="1"/>
    <xf numFmtId="169" fontId="5" fillId="0" borderId="0" xfId="6" applyNumberFormat="1" applyFont="1"/>
    <xf numFmtId="169" fontId="3" fillId="0" borderId="0" xfId="6" applyNumberFormat="1" applyFont="1" applyAlignment="1">
      <alignment vertical="center"/>
    </xf>
    <xf numFmtId="169" fontId="5" fillId="0" borderId="0" xfId="6" applyNumberFormat="1" applyFont="1" applyAlignment="1">
      <alignment vertical="center"/>
    </xf>
    <xf numFmtId="169" fontId="4" fillId="0" borderId="0" xfId="6" applyNumberFormat="1" applyFont="1" applyAlignment="1">
      <alignment vertical="center"/>
    </xf>
    <xf numFmtId="169" fontId="6" fillId="0" borderId="0" xfId="6" applyNumberFormat="1" applyFont="1" applyAlignment="1">
      <alignment vertical="center"/>
    </xf>
    <xf numFmtId="0" fontId="3" fillId="0" borderId="0" xfId="3" applyFont="1" applyAlignment="1">
      <alignment horizontal="center" vertical="center"/>
    </xf>
    <xf numFmtId="169" fontId="3" fillId="0" borderId="0" xfId="6" applyNumberFormat="1" applyFont="1" applyFill="1" applyAlignment="1">
      <alignment horizontal="center" vertical="center"/>
    </xf>
    <xf numFmtId="0" fontId="4" fillId="0" borderId="1" xfId="0" applyFont="1" applyBorder="1"/>
    <xf numFmtId="14" fontId="5" fillId="0" borderId="0" xfId="0" applyNumberFormat="1" applyFont="1" applyAlignment="1">
      <alignment horizontal="center" vertical="center"/>
    </xf>
    <xf numFmtId="0" fontId="12" fillId="0" borderId="1" xfId="3" applyFont="1" applyBorder="1" applyAlignment="1">
      <alignment horizontal="left" vertical="center" wrapText="1"/>
    </xf>
    <xf numFmtId="0" fontId="9" fillId="0" borderId="0" xfId="0" applyFont="1"/>
    <xf numFmtId="0" fontId="13" fillId="0" borderId="0" xfId="0" applyFont="1" applyAlignment="1">
      <alignment horizontal="left" vertical="center"/>
    </xf>
  </cellXfs>
  <cellStyles count="9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78849</xdr:colOff>
      <xdr:row>3</xdr:row>
      <xdr:rowOff>844</xdr:rowOff>
    </xdr:from>
    <xdr:to>
      <xdr:col>5</xdr:col>
      <xdr:colOff>857250</xdr:colOff>
      <xdr:row>8</xdr:row>
      <xdr:rowOff>143949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BF2415B-7864-4E7B-8CDE-E4FC4CFFADDA}"/>
            </a:ext>
          </a:extLst>
        </xdr:cNvPr>
        <xdr:cNvSpPr/>
      </xdr:nvSpPr>
      <xdr:spPr>
        <a:xfrm>
          <a:off x="4812774" y="743794"/>
          <a:ext cx="2502426" cy="133373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CLIENT: </a:t>
          </a:r>
          <a:r>
            <a:rPr lang="fr-FR" sz="1100" b="1">
              <a:latin typeface="Arial" pitchFamily="34" charset="0"/>
              <a:cs typeface="Arial" pitchFamily="34" charset="0"/>
            </a:rPr>
            <a:t>VIVO</a:t>
          </a:r>
          <a:r>
            <a:rPr lang="fr-FR" sz="1100" b="1" baseline="0">
              <a:latin typeface="Arial" pitchFamily="34" charset="0"/>
              <a:cs typeface="Arial" pitchFamily="34" charset="0"/>
            </a:rPr>
            <a:t> ENERGY   </a:t>
          </a:r>
          <a:endParaRPr lang="fr-FR" sz="1100" b="1">
            <a:latin typeface="Arial" pitchFamily="34" charset="0"/>
            <a:cs typeface="Arial" pitchFamily="34" charset="0"/>
          </a:endParaRPr>
        </a:p>
        <a:p>
          <a:pPr algn="l"/>
          <a:endParaRPr lang="fr-FR" sz="1100">
            <a:latin typeface="Arial" pitchFamily="34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100">
              <a:latin typeface="Arial" pitchFamily="34" charset="0"/>
              <a:cs typeface="Arial" pitchFamily="34" charset="0"/>
            </a:rPr>
            <a:t>ADRESSE:</a:t>
          </a:r>
          <a:r>
            <a:rPr lang="fr-FR" sz="1100" baseline="0">
              <a:latin typeface="Arial" pitchFamily="34" charset="0"/>
              <a:cs typeface="Arial" pitchFamily="34" charset="0"/>
            </a:rPr>
            <a:t>   </a:t>
          </a:r>
          <a:endParaRPr lang="fr-FR" sz="1100">
            <a:latin typeface="Arial" pitchFamily="34" charset="0"/>
            <a:cs typeface="Arial" pitchFamily="34" charset="0"/>
          </a:endParaRPr>
        </a:p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TEL</a:t>
          </a:r>
          <a:r>
            <a:rPr lang="fr-FR" sz="1100" baseline="0">
              <a:latin typeface="Arial" pitchFamily="34" charset="0"/>
              <a:cs typeface="Arial" pitchFamily="34" charset="0"/>
            </a:rPr>
            <a:t> :</a:t>
          </a:r>
          <a:r>
            <a:rPr lang="fr-FR" sz="1100">
              <a:latin typeface="Arial" pitchFamily="34" charset="0"/>
              <a:cs typeface="Arial" pitchFamily="34" charset="0"/>
            </a:rPr>
            <a:t> 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FAX</a:t>
          </a:r>
          <a:r>
            <a:rPr lang="fr-FR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: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N°CC</a:t>
          </a:r>
          <a:r>
            <a:rPr lang="fr-FR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123825</xdr:rowOff>
    </xdr:from>
    <xdr:to>
      <xdr:col>5</xdr:col>
      <xdr:colOff>971550</xdr:colOff>
      <xdr:row>8</xdr:row>
      <xdr:rowOff>151533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6ADEBED8-46D5-4B54-8944-764EB6B6E4BD}"/>
            </a:ext>
          </a:extLst>
        </xdr:cNvPr>
        <xdr:cNvSpPr/>
      </xdr:nvSpPr>
      <xdr:spPr>
        <a:xfrm>
          <a:off x="4743450" y="333375"/>
          <a:ext cx="2581275" cy="149455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BP 378 ABIDJAN 15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27 21 75 27 27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27 24 99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01006690 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9525</xdr:rowOff>
    </xdr:from>
    <xdr:to>
      <xdr:col>5</xdr:col>
      <xdr:colOff>962025</xdr:colOff>
      <xdr:row>9</xdr:row>
      <xdr:rowOff>37233</xdr:rowOff>
    </xdr:to>
    <xdr:sp macro="" textlink="">
      <xdr:nvSpPr>
        <xdr:cNvPr id="2" name="Rectangle à coins arrondis 2">
          <a:extLst>
            <a:ext uri="{FF2B5EF4-FFF2-40B4-BE49-F238E27FC236}">
              <a16:creationId xmlns:a16="http://schemas.microsoft.com/office/drawing/2014/main" id="{269F70AF-B9AC-4EAF-98AB-8D516F282577}"/>
            </a:ext>
          </a:extLst>
        </xdr:cNvPr>
        <xdr:cNvSpPr/>
      </xdr:nvSpPr>
      <xdr:spPr>
        <a:xfrm>
          <a:off x="4733925" y="428625"/>
          <a:ext cx="2581275" cy="149455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BP 378 ABIDJAN 15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27 21 75 27 27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27 24 99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01006690 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CCC7-6A4A-4559-B8CD-860BDF1CC55C}">
  <dimension ref="A1:I42"/>
  <sheetViews>
    <sheetView topLeftCell="A7" workbookViewId="0">
      <selection activeCell="F27" sqref="F27:F29"/>
    </sheetView>
  </sheetViews>
  <sheetFormatPr baseColWidth="10" defaultColWidth="9.140625" defaultRowHeight="15.75" x14ac:dyDescent="0.25"/>
  <cols>
    <col min="1" max="1" width="8.42578125" style="11" customWidth="1"/>
    <col min="2" max="2" width="54.7109375" style="4" customWidth="1"/>
    <col min="3" max="3" width="7.85546875" style="4" customWidth="1"/>
    <col min="4" max="4" width="10" style="18" customWidth="1"/>
    <col min="5" max="5" width="15.85546875" style="18" customWidth="1"/>
    <col min="6" max="6" width="15.7109375" style="4" bestFit="1" customWidth="1"/>
    <col min="7" max="7" width="14.5703125" style="18" bestFit="1" customWidth="1"/>
    <col min="8" max="8" width="9.140625" style="4"/>
    <col min="9" max="9" width="12.140625" style="4" customWidth="1"/>
    <col min="10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9" ht="20.100000000000001" customHeight="1" x14ac:dyDescent="0.25">
      <c r="A1" s="1"/>
      <c r="B1" s="1"/>
      <c r="C1" s="1"/>
      <c r="D1" s="2"/>
      <c r="E1" s="2"/>
      <c r="F1" s="3"/>
    </row>
    <row r="2" spans="1:9" ht="20.100000000000001" customHeight="1" x14ac:dyDescent="0.25">
      <c r="A2" s="1"/>
      <c r="B2" s="1"/>
      <c r="C2" s="1"/>
      <c r="D2" s="2"/>
      <c r="E2" s="2"/>
      <c r="F2" s="3"/>
    </row>
    <row r="3" spans="1:9" ht="20.100000000000001" customHeight="1" x14ac:dyDescent="0.25">
      <c r="A3" s="1"/>
      <c r="B3" s="1"/>
      <c r="C3" s="1"/>
      <c r="D3" s="2"/>
      <c r="E3" s="2"/>
      <c r="F3" s="3"/>
    </row>
    <row r="4" spans="1:9" ht="20.100000000000001" customHeight="1" x14ac:dyDescent="0.25">
      <c r="A4" s="5"/>
      <c r="B4" s="1"/>
      <c r="C4" s="1"/>
      <c r="D4" s="2"/>
      <c r="E4" s="2"/>
      <c r="F4" s="3"/>
    </row>
    <row r="5" spans="1:9" ht="20.100000000000001" customHeight="1" x14ac:dyDescent="0.25">
      <c r="A5" s="1"/>
      <c r="B5" s="1"/>
      <c r="C5" s="1"/>
      <c r="D5" s="2"/>
      <c r="E5" s="2"/>
      <c r="F5" s="3"/>
    </row>
    <row r="6" spans="1:9" ht="20.100000000000001" customHeight="1" x14ac:dyDescent="0.25">
      <c r="A6" s="5" t="s">
        <v>13</v>
      </c>
      <c r="B6" s="1"/>
      <c r="C6" s="1"/>
      <c r="D6" s="2"/>
      <c r="E6" s="2"/>
      <c r="F6" s="3"/>
    </row>
    <row r="7" spans="1:9" ht="20.100000000000001" customHeight="1" x14ac:dyDescent="0.25">
      <c r="A7" s="5"/>
      <c r="B7" s="1"/>
      <c r="C7" s="1"/>
      <c r="D7" s="2"/>
      <c r="E7" s="2"/>
      <c r="F7" s="3"/>
    </row>
    <row r="8" spans="1:9" s="20" customFormat="1" ht="47.25" x14ac:dyDescent="0.25">
      <c r="A8" s="26" t="s">
        <v>11</v>
      </c>
      <c r="B8" s="44" t="s">
        <v>23</v>
      </c>
      <c r="C8" s="19"/>
      <c r="D8" s="19"/>
      <c r="E8" s="2"/>
      <c r="F8" s="29"/>
      <c r="G8" s="22"/>
    </row>
    <row r="9" spans="1:9" s="20" customFormat="1" x14ac:dyDescent="0.25">
      <c r="A9" s="26" t="s">
        <v>12</v>
      </c>
      <c r="B9" s="44" t="s">
        <v>24</v>
      </c>
      <c r="C9" s="19"/>
      <c r="D9" s="19"/>
      <c r="E9" s="2"/>
      <c r="F9" s="29"/>
      <c r="G9" s="22"/>
    </row>
    <row r="10" spans="1:9" s="20" customFormat="1" x14ac:dyDescent="0.25">
      <c r="A10" s="30"/>
      <c r="B10" s="30"/>
      <c r="C10" s="30"/>
      <c r="D10" s="30"/>
      <c r="E10" s="30"/>
      <c r="F10" s="30"/>
      <c r="G10" s="22"/>
    </row>
    <row r="11" spans="1:9" s="20" customFormat="1" x14ac:dyDescent="0.25">
      <c r="A11" s="25"/>
      <c r="B11" s="25"/>
      <c r="C11" s="25"/>
      <c r="D11" s="25"/>
      <c r="E11" s="31"/>
      <c r="F11" s="32" t="s">
        <v>50</v>
      </c>
      <c r="G11" s="22"/>
    </row>
    <row r="12" spans="1:9" s="20" customFormat="1" x14ac:dyDescent="0.25">
      <c r="A12" s="25"/>
      <c r="B12" s="25"/>
      <c r="C12" s="25"/>
      <c r="D12" s="25"/>
      <c r="E12" s="31"/>
      <c r="F12" s="32"/>
      <c r="G12" s="22"/>
    </row>
    <row r="13" spans="1:9" ht="20.100000000000001" customHeight="1" x14ac:dyDescent="0.25">
      <c r="A13" s="7" t="s">
        <v>0</v>
      </c>
      <c r="B13" s="12" t="s">
        <v>1</v>
      </c>
      <c r="C13" s="7" t="s">
        <v>2</v>
      </c>
      <c r="D13" s="8" t="s">
        <v>3</v>
      </c>
      <c r="E13" s="23" t="s">
        <v>4</v>
      </c>
      <c r="F13" s="13" t="s">
        <v>5</v>
      </c>
      <c r="G13" s="22"/>
      <c r="H13" s="20"/>
      <c r="I13" s="20"/>
    </row>
    <row r="14" spans="1:9" ht="20.100000000000001" customHeight="1" x14ac:dyDescent="0.25">
      <c r="A14" s="7">
        <v>1</v>
      </c>
      <c r="B14" s="45" t="s">
        <v>25</v>
      </c>
      <c r="C14" s="45" t="s">
        <v>2</v>
      </c>
      <c r="D14" s="46">
        <v>1</v>
      </c>
      <c r="E14" s="23"/>
      <c r="F14" s="47"/>
      <c r="G14" s="22"/>
      <c r="H14" s="20"/>
      <c r="I14" s="20"/>
    </row>
    <row r="15" spans="1:9" ht="20.100000000000001" customHeight="1" x14ac:dyDescent="0.25">
      <c r="A15" s="7">
        <v>2</v>
      </c>
      <c r="B15" s="45" t="s">
        <v>28</v>
      </c>
      <c r="C15" s="45" t="s">
        <v>26</v>
      </c>
      <c r="D15" s="46">
        <v>100</v>
      </c>
      <c r="E15" s="23"/>
      <c r="F15" s="47"/>
      <c r="G15" s="22"/>
      <c r="H15" s="20"/>
      <c r="I15" s="20"/>
    </row>
    <row r="16" spans="1:9" ht="20.100000000000001" customHeight="1" x14ac:dyDescent="0.25">
      <c r="A16" s="14">
        <v>3</v>
      </c>
      <c r="B16" s="48" t="s">
        <v>18</v>
      </c>
      <c r="C16" s="15" t="s">
        <v>27</v>
      </c>
      <c r="D16" s="16">
        <v>5</v>
      </c>
      <c r="E16" s="24"/>
      <c r="F16" s="47"/>
      <c r="G16" s="22"/>
      <c r="H16" s="6"/>
      <c r="I16" s="21"/>
    </row>
    <row r="17" spans="1:9" ht="20.100000000000001" customHeight="1" x14ac:dyDescent="0.25">
      <c r="A17" s="14">
        <v>4</v>
      </c>
      <c r="B17" s="48" t="s">
        <v>19</v>
      </c>
      <c r="C17" s="15" t="s">
        <v>27</v>
      </c>
      <c r="D17" s="16">
        <v>1</v>
      </c>
      <c r="E17" s="24"/>
      <c r="F17" s="47"/>
      <c r="G17" s="22"/>
      <c r="H17" s="6"/>
      <c r="I17" s="21"/>
    </row>
    <row r="18" spans="1:9" ht="20.100000000000001" customHeight="1" x14ac:dyDescent="0.25">
      <c r="A18" s="14">
        <v>5</v>
      </c>
      <c r="B18" s="48" t="s">
        <v>29</v>
      </c>
      <c r="C18" s="15" t="s">
        <v>26</v>
      </c>
      <c r="D18" s="16">
        <v>30</v>
      </c>
      <c r="E18" s="24"/>
      <c r="F18" s="47"/>
      <c r="G18" s="22"/>
      <c r="H18" s="6"/>
      <c r="I18" s="21"/>
    </row>
    <row r="19" spans="1:9" ht="20.100000000000001" customHeight="1" x14ac:dyDescent="0.25">
      <c r="A19" s="14">
        <v>6</v>
      </c>
      <c r="B19" s="48" t="s">
        <v>31</v>
      </c>
      <c r="C19" s="15" t="s">
        <v>30</v>
      </c>
      <c r="D19" s="16">
        <v>30</v>
      </c>
      <c r="E19" s="24"/>
      <c r="F19" s="47"/>
      <c r="G19" s="22"/>
      <c r="H19" s="6"/>
      <c r="I19" s="21"/>
    </row>
    <row r="20" spans="1:9" ht="20.100000000000001" customHeight="1" x14ac:dyDescent="0.25">
      <c r="A20" s="50">
        <v>7</v>
      </c>
      <c r="B20" s="49" t="s">
        <v>32</v>
      </c>
      <c r="C20" s="51" t="s">
        <v>33</v>
      </c>
      <c r="D20" s="52">
        <v>1</v>
      </c>
      <c r="E20" s="24"/>
      <c r="F20" s="47"/>
      <c r="G20" s="22"/>
      <c r="H20" s="6"/>
      <c r="I20" s="21"/>
    </row>
    <row r="21" spans="1:9" ht="20.100000000000001" customHeight="1" x14ac:dyDescent="0.25">
      <c r="A21" s="14" t="s">
        <v>37</v>
      </c>
      <c r="B21" s="53" t="s">
        <v>20</v>
      </c>
      <c r="C21" s="54" t="s">
        <v>27</v>
      </c>
      <c r="D21" s="55" t="s">
        <v>21</v>
      </c>
      <c r="E21" s="56"/>
      <c r="F21" s="47"/>
      <c r="G21" s="22"/>
      <c r="H21" s="6"/>
      <c r="I21" s="21"/>
    </row>
    <row r="22" spans="1:9" ht="20.100000000000001" customHeight="1" x14ac:dyDescent="0.25">
      <c r="A22" s="14" t="s">
        <v>38</v>
      </c>
      <c r="B22" s="53" t="s">
        <v>34</v>
      </c>
      <c r="C22" s="54" t="s">
        <v>27</v>
      </c>
      <c r="D22" s="55">
        <v>3</v>
      </c>
      <c r="E22" s="56"/>
      <c r="F22" s="47"/>
      <c r="G22" s="22"/>
      <c r="H22" s="6"/>
      <c r="I22" s="21"/>
    </row>
    <row r="23" spans="1:9" ht="20.100000000000001" customHeight="1" x14ac:dyDescent="0.25">
      <c r="A23" s="14" t="s">
        <v>39</v>
      </c>
      <c r="B23" s="53" t="s">
        <v>17</v>
      </c>
      <c r="C23" s="54" t="s">
        <v>27</v>
      </c>
      <c r="D23" s="55">
        <v>100</v>
      </c>
      <c r="E23" s="56"/>
      <c r="F23" s="47"/>
      <c r="G23" s="22"/>
      <c r="H23" s="6"/>
      <c r="I23" s="21"/>
    </row>
    <row r="24" spans="1:9" ht="20.100000000000001" customHeight="1" x14ac:dyDescent="0.25">
      <c r="A24" s="14" t="s">
        <v>40</v>
      </c>
      <c r="B24" s="53" t="s">
        <v>44</v>
      </c>
      <c r="C24" s="54" t="s">
        <v>26</v>
      </c>
      <c r="D24" s="55">
        <v>30</v>
      </c>
      <c r="E24" s="56"/>
      <c r="F24" s="47"/>
      <c r="G24" s="22"/>
      <c r="H24" s="6"/>
      <c r="I24" s="21"/>
    </row>
    <row r="25" spans="1:9" ht="20.100000000000001" customHeight="1" x14ac:dyDescent="0.25">
      <c r="A25" s="14" t="s">
        <v>45</v>
      </c>
      <c r="B25" s="53" t="s">
        <v>35</v>
      </c>
      <c r="C25" s="54" t="s">
        <v>36</v>
      </c>
      <c r="D25" s="55">
        <v>1</v>
      </c>
      <c r="E25" s="56">
        <v>15000</v>
      </c>
      <c r="F25" s="47">
        <f>E25*D25</f>
        <v>15000</v>
      </c>
      <c r="G25" s="22"/>
      <c r="H25" s="6"/>
      <c r="I25" s="21"/>
    </row>
    <row r="26" spans="1:9" s="61" customFormat="1" ht="20.100000000000001" customHeight="1" x14ac:dyDescent="0.25">
      <c r="A26" s="50">
        <v>8</v>
      </c>
      <c r="B26" s="49" t="s">
        <v>46</v>
      </c>
      <c r="C26" s="51" t="s">
        <v>33</v>
      </c>
      <c r="D26" s="52">
        <v>1</v>
      </c>
      <c r="E26" s="57"/>
      <c r="F26" s="58"/>
      <c r="G26" s="59"/>
      <c r="H26" s="26"/>
      <c r="I26" s="60"/>
    </row>
    <row r="27" spans="1:9" ht="20.100000000000001" customHeight="1" x14ac:dyDescent="0.25">
      <c r="A27" s="14" t="s">
        <v>47</v>
      </c>
      <c r="B27" s="53" t="s">
        <v>42</v>
      </c>
      <c r="C27" s="54" t="s">
        <v>33</v>
      </c>
      <c r="D27" s="55">
        <v>1</v>
      </c>
      <c r="E27" s="56">
        <v>50000</v>
      </c>
      <c r="F27" s="47">
        <f>E27*D27</f>
        <v>50000</v>
      </c>
      <c r="G27" s="22"/>
      <c r="H27" s="6"/>
      <c r="I27" s="21"/>
    </row>
    <row r="28" spans="1:9" ht="20.100000000000001" customHeight="1" x14ac:dyDescent="0.25">
      <c r="A28" s="14" t="s">
        <v>48</v>
      </c>
      <c r="B28" s="53" t="s">
        <v>43</v>
      </c>
      <c r="C28" s="54" t="s">
        <v>36</v>
      </c>
      <c r="D28" s="55">
        <v>1</v>
      </c>
      <c r="E28" s="56">
        <v>25000</v>
      </c>
      <c r="F28" s="47">
        <f>E28*D28</f>
        <v>25000</v>
      </c>
      <c r="G28" s="22"/>
      <c r="H28" s="6"/>
      <c r="I28" s="21"/>
    </row>
    <row r="29" spans="1:9" ht="20.100000000000001" customHeight="1" x14ac:dyDescent="0.25">
      <c r="A29" s="14" t="s">
        <v>49</v>
      </c>
      <c r="B29" s="53" t="s">
        <v>41</v>
      </c>
      <c r="C29" s="54" t="s">
        <v>36</v>
      </c>
      <c r="D29" s="55">
        <v>1</v>
      </c>
      <c r="E29" s="56">
        <v>57600</v>
      </c>
      <c r="F29" s="47">
        <f>E29*D29</f>
        <v>57600</v>
      </c>
      <c r="G29" s="22"/>
      <c r="H29" s="6"/>
      <c r="I29" s="21"/>
    </row>
    <row r="30" spans="1:9" s="43" customFormat="1" ht="20.100000000000001" customHeight="1" x14ac:dyDescent="0.25">
      <c r="A30" s="35"/>
      <c r="B30" s="36" t="s">
        <v>14</v>
      </c>
      <c r="C30" s="37" t="s">
        <v>16</v>
      </c>
      <c r="D30" s="38">
        <v>2</v>
      </c>
      <c r="E30" s="39"/>
      <c r="F30" s="47">
        <f t="shared" ref="F30:F32" si="0">E30*D30</f>
        <v>0</v>
      </c>
      <c r="G30" s="40"/>
      <c r="H30" s="41"/>
      <c r="I30" s="42"/>
    </row>
    <row r="31" spans="1:9" s="43" customFormat="1" ht="20.100000000000001" customHeight="1" x14ac:dyDescent="0.25">
      <c r="A31" s="35"/>
      <c r="B31" s="36" t="s">
        <v>22</v>
      </c>
      <c r="C31" s="37"/>
      <c r="D31" s="38">
        <v>2</v>
      </c>
      <c r="E31" s="39"/>
      <c r="F31" s="47"/>
      <c r="G31" s="40"/>
      <c r="H31" s="41"/>
      <c r="I31" s="42"/>
    </row>
    <row r="32" spans="1:9" ht="20.100000000000001" customHeight="1" x14ac:dyDescent="0.25">
      <c r="A32" s="14"/>
      <c r="B32" s="17" t="s">
        <v>15</v>
      </c>
      <c r="C32" s="9"/>
      <c r="D32" s="10"/>
      <c r="E32" s="24"/>
      <c r="F32" s="47">
        <f t="shared" si="0"/>
        <v>0</v>
      </c>
      <c r="G32" s="22"/>
      <c r="H32" s="6"/>
      <c r="I32" s="21"/>
    </row>
    <row r="33" spans="1:7" s="20" customFormat="1" ht="20.100000000000001" customHeight="1" x14ac:dyDescent="0.25">
      <c r="A33" s="62" t="s">
        <v>6</v>
      </c>
      <c r="B33" s="63"/>
      <c r="C33" s="63"/>
      <c r="D33" s="63"/>
      <c r="E33" s="64"/>
      <c r="F33" s="27">
        <f>SUM(F14:F17)</f>
        <v>0</v>
      </c>
      <c r="G33" s="22"/>
    </row>
    <row r="34" spans="1:7" s="20" customFormat="1" ht="20.100000000000001" customHeight="1" x14ac:dyDescent="0.25">
      <c r="A34" s="62" t="s">
        <v>7</v>
      </c>
      <c r="B34" s="63"/>
      <c r="C34" s="63"/>
      <c r="D34" s="63"/>
      <c r="E34" s="64"/>
      <c r="F34" s="28">
        <f>+F33*0.18</f>
        <v>0</v>
      </c>
      <c r="G34" s="22"/>
    </row>
    <row r="35" spans="1:7" s="20" customFormat="1" ht="20.100000000000001" customHeight="1" x14ac:dyDescent="0.25">
      <c r="A35" s="62" t="s">
        <v>8</v>
      </c>
      <c r="B35" s="63"/>
      <c r="C35" s="63"/>
      <c r="D35" s="63"/>
      <c r="E35" s="64"/>
      <c r="F35" s="27">
        <f>SUM(F33:F34)</f>
        <v>0</v>
      </c>
      <c r="G35" s="22"/>
    </row>
    <row r="36" spans="1:7" s="20" customFormat="1" x14ac:dyDescent="0.25">
      <c r="E36" s="22"/>
      <c r="G36" s="22"/>
    </row>
    <row r="37" spans="1:7" s="20" customFormat="1" x14ac:dyDescent="0.25">
      <c r="A37" s="33" t="s">
        <v>9</v>
      </c>
      <c r="E37" s="22"/>
      <c r="G37" s="22"/>
    </row>
    <row r="38" spans="1:7" s="20" customFormat="1" x14ac:dyDescent="0.25">
      <c r="E38" s="22"/>
      <c r="G38" s="22"/>
    </row>
    <row r="39" spans="1:7" s="20" customFormat="1" x14ac:dyDescent="0.25">
      <c r="E39" s="22"/>
      <c r="G39" s="22"/>
    </row>
    <row r="40" spans="1:7" s="20" customFormat="1" x14ac:dyDescent="0.25">
      <c r="E40" s="22"/>
      <c r="G40" s="22"/>
    </row>
    <row r="41" spans="1:7" s="20" customFormat="1" x14ac:dyDescent="0.25">
      <c r="A41" s="34" t="s">
        <v>10</v>
      </c>
      <c r="E41" s="22"/>
      <c r="G41" s="22"/>
    </row>
    <row r="42" spans="1:7" s="20" customFormat="1" x14ac:dyDescent="0.25">
      <c r="E42" s="22"/>
      <c r="G42" s="22"/>
    </row>
  </sheetData>
  <mergeCells count="3">
    <mergeCell ref="A33:E33"/>
    <mergeCell ref="A34:E34"/>
    <mergeCell ref="A35:E35"/>
  </mergeCells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E72D-D012-4963-9C1E-2F2415189446}">
  <dimension ref="A1:J49"/>
  <sheetViews>
    <sheetView topLeftCell="A13" workbookViewId="0">
      <selection activeCell="K39" sqref="K39"/>
    </sheetView>
  </sheetViews>
  <sheetFormatPr baseColWidth="10" defaultColWidth="9.140625" defaultRowHeight="17.100000000000001" customHeight="1" x14ac:dyDescent="0.25"/>
  <cols>
    <col min="1" max="1" width="6.85546875" style="11" customWidth="1"/>
    <col min="2" max="2" width="54.7109375" style="4" customWidth="1"/>
    <col min="3" max="3" width="7.85546875" style="70" customWidth="1"/>
    <col min="4" max="4" width="10" style="71" customWidth="1"/>
    <col min="5" max="5" width="15.85546875" style="18" customWidth="1"/>
    <col min="6" max="6" width="15.7109375" style="4" bestFit="1" customWidth="1"/>
    <col min="7" max="7" width="9.28515625" style="18" customWidth="1"/>
    <col min="8" max="8" width="12.140625" style="79" bestFit="1" customWidth="1"/>
    <col min="9" max="9" width="10.5703125" style="83" customWidth="1"/>
    <col min="10" max="10" width="12.140625" style="77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10" ht="17.100000000000001" customHeight="1" x14ac:dyDescent="0.25">
      <c r="A1" s="1"/>
      <c r="B1" s="1"/>
      <c r="C1" s="66"/>
      <c r="D1" s="67"/>
      <c r="E1" s="2"/>
      <c r="F1" s="3"/>
    </row>
    <row r="2" spans="1:10" ht="17.100000000000001" customHeight="1" x14ac:dyDescent="0.25">
      <c r="A2" s="1"/>
      <c r="B2" s="1"/>
      <c r="C2" s="66"/>
      <c r="D2" s="67"/>
      <c r="E2" s="2"/>
      <c r="F2" s="3"/>
    </row>
    <row r="3" spans="1:10" ht="17.100000000000001" customHeight="1" x14ac:dyDescent="0.25">
      <c r="A3" s="1"/>
      <c r="B3" s="1"/>
      <c r="C3" s="66"/>
      <c r="D3" s="67"/>
      <c r="E3" s="2"/>
      <c r="F3" s="3"/>
    </row>
    <row r="4" spans="1:10" ht="17.100000000000001" customHeight="1" x14ac:dyDescent="0.25">
      <c r="A4" s="5"/>
      <c r="B4" s="1"/>
      <c r="C4" s="66"/>
      <c r="D4" s="67"/>
      <c r="E4" s="2"/>
      <c r="F4" s="3"/>
    </row>
    <row r="5" spans="1:10" ht="17.100000000000001" customHeight="1" x14ac:dyDescent="0.25">
      <c r="A5" s="1"/>
      <c r="B5" s="1"/>
      <c r="C5" s="66"/>
      <c r="D5" s="67"/>
      <c r="E5" s="2"/>
      <c r="F5" s="3"/>
    </row>
    <row r="6" spans="1:10" ht="17.100000000000001" customHeight="1" x14ac:dyDescent="0.25">
      <c r="A6" s="5" t="s">
        <v>13</v>
      </c>
      <c r="B6" s="1"/>
      <c r="C6" s="66"/>
      <c r="D6" s="67"/>
      <c r="E6" s="2"/>
      <c r="F6" s="3"/>
    </row>
    <row r="7" spans="1:10" ht="17.100000000000001" customHeight="1" x14ac:dyDescent="0.25">
      <c r="A7" s="5"/>
      <c r="B7" s="1"/>
      <c r="C7" s="66"/>
      <c r="D7" s="67"/>
      <c r="E7" s="2"/>
      <c r="F7" s="3"/>
    </row>
    <row r="8" spans="1:10" s="20" customFormat="1" ht="17.100000000000001" customHeight="1" x14ac:dyDescent="0.25">
      <c r="A8" s="26"/>
      <c r="C8" s="68"/>
      <c r="D8" s="68"/>
      <c r="E8" s="2"/>
      <c r="F8" s="29"/>
      <c r="G8" s="22"/>
      <c r="H8" s="80"/>
      <c r="I8" s="25"/>
      <c r="J8" s="78"/>
    </row>
    <row r="9" spans="1:10" s="20" customFormat="1" ht="17.100000000000001" customHeight="1" x14ac:dyDescent="0.25">
      <c r="A9" s="75" t="s">
        <v>51</v>
      </c>
      <c r="C9" s="68"/>
      <c r="D9" s="68"/>
      <c r="E9" s="2"/>
      <c r="F9" s="29"/>
      <c r="G9" s="22"/>
      <c r="H9" s="80"/>
      <c r="I9" s="25"/>
      <c r="J9" s="78"/>
    </row>
    <row r="10" spans="1:10" s="20" customFormat="1" ht="17.100000000000001" customHeight="1" x14ac:dyDescent="0.25">
      <c r="A10" s="76" t="s">
        <v>52</v>
      </c>
      <c r="B10" s="30"/>
      <c r="C10" s="25"/>
      <c r="D10" s="25"/>
      <c r="E10" s="30"/>
      <c r="F10" s="30"/>
      <c r="G10" s="22"/>
      <c r="H10" s="80"/>
      <c r="I10" s="25"/>
      <c r="J10" s="78"/>
    </row>
    <row r="11" spans="1:10" s="20" customFormat="1" ht="17.100000000000001" customHeight="1" x14ac:dyDescent="0.25">
      <c r="A11" s="75" t="s">
        <v>24</v>
      </c>
      <c r="B11" s="25"/>
      <c r="C11" s="25"/>
      <c r="D11" s="25"/>
      <c r="E11" s="86" t="s">
        <v>61</v>
      </c>
      <c r="F11" s="86"/>
      <c r="G11" s="22"/>
      <c r="H11" s="80"/>
      <c r="I11" s="25"/>
      <c r="J11" s="78"/>
    </row>
    <row r="12" spans="1:10" s="20" customFormat="1" ht="17.100000000000001" customHeight="1" x14ac:dyDescent="0.25">
      <c r="A12" s="25"/>
      <c r="B12" s="25"/>
      <c r="C12" s="25"/>
      <c r="D12" s="25"/>
      <c r="E12" s="31"/>
      <c r="F12" s="32"/>
      <c r="G12" s="22"/>
      <c r="H12" s="80"/>
      <c r="I12" s="25"/>
      <c r="J12" s="78"/>
    </row>
    <row r="13" spans="1:10" ht="17.100000000000001" customHeight="1" x14ac:dyDescent="0.25">
      <c r="A13" s="65" t="s">
        <v>0</v>
      </c>
      <c r="B13" s="65" t="s">
        <v>1</v>
      </c>
      <c r="C13" s="65" t="s">
        <v>2</v>
      </c>
      <c r="D13" s="72" t="s">
        <v>3</v>
      </c>
      <c r="E13" s="73" t="s">
        <v>4</v>
      </c>
      <c r="F13" s="74" t="s">
        <v>5</v>
      </c>
      <c r="G13" s="22"/>
      <c r="H13" s="80"/>
      <c r="I13" s="25"/>
    </row>
    <row r="14" spans="1:10" ht="17.100000000000001" customHeight="1" x14ac:dyDescent="0.25">
      <c r="A14" s="14"/>
      <c r="B14" s="17"/>
      <c r="C14" s="9"/>
      <c r="D14" s="10"/>
      <c r="E14" s="24"/>
      <c r="F14" s="47"/>
      <c r="G14" s="22"/>
      <c r="I14" s="84"/>
    </row>
    <row r="15" spans="1:10" ht="17.100000000000001" customHeight="1" x14ac:dyDescent="0.25">
      <c r="A15" s="7">
        <v>1</v>
      </c>
      <c r="B15" s="45" t="s">
        <v>60</v>
      </c>
      <c r="C15" s="7" t="s">
        <v>2</v>
      </c>
      <c r="D15" s="8">
        <v>1</v>
      </c>
      <c r="E15" s="23">
        <f>J15</f>
        <v>144000</v>
      </c>
      <c r="F15" s="47">
        <f>+D15*E15</f>
        <v>144000</v>
      </c>
      <c r="G15" s="22"/>
      <c r="H15" s="80">
        <v>120000</v>
      </c>
      <c r="I15" s="25">
        <v>1.2</v>
      </c>
      <c r="J15" s="77">
        <f>+H15*I15</f>
        <v>144000</v>
      </c>
    </row>
    <row r="16" spans="1:10" ht="17.100000000000001" customHeight="1" x14ac:dyDescent="0.25">
      <c r="A16" s="7">
        <v>2</v>
      </c>
      <c r="B16" s="45" t="s">
        <v>28</v>
      </c>
      <c r="C16" s="7" t="s">
        <v>26</v>
      </c>
      <c r="D16" s="8">
        <v>100</v>
      </c>
      <c r="E16" s="23">
        <f t="shared" ref="E16:E37" si="0">J16</f>
        <v>2640</v>
      </c>
      <c r="F16" s="47">
        <f t="shared" ref="F16:F34" si="1">+D16*E16</f>
        <v>264000</v>
      </c>
      <c r="G16" s="22"/>
      <c r="H16" s="80">
        <v>2200</v>
      </c>
      <c r="I16" s="25">
        <v>1.2</v>
      </c>
      <c r="J16" s="77">
        <f t="shared" ref="J16:J37" si="2">+H16*I16</f>
        <v>2640</v>
      </c>
    </row>
    <row r="17" spans="1:10" ht="17.100000000000001" customHeight="1" x14ac:dyDescent="0.25">
      <c r="A17" s="14">
        <v>3</v>
      </c>
      <c r="B17" s="48" t="s">
        <v>18</v>
      </c>
      <c r="C17" s="15" t="s">
        <v>27</v>
      </c>
      <c r="D17" s="16">
        <v>5</v>
      </c>
      <c r="E17" s="23">
        <f t="shared" si="0"/>
        <v>1800</v>
      </c>
      <c r="F17" s="47">
        <f t="shared" si="1"/>
        <v>9000</v>
      </c>
      <c r="G17" s="22"/>
      <c r="H17" s="79">
        <v>1500</v>
      </c>
      <c r="I17" s="25">
        <v>1.2</v>
      </c>
      <c r="J17" s="77">
        <f t="shared" si="2"/>
        <v>1800</v>
      </c>
    </row>
    <row r="18" spans="1:10" ht="17.100000000000001" customHeight="1" x14ac:dyDescent="0.25">
      <c r="A18" s="14">
        <v>4</v>
      </c>
      <c r="B18" s="48" t="s">
        <v>19</v>
      </c>
      <c r="C18" s="15" t="s">
        <v>27</v>
      </c>
      <c r="D18" s="16">
        <v>1</v>
      </c>
      <c r="E18" s="23">
        <f t="shared" si="0"/>
        <v>7800</v>
      </c>
      <c r="F18" s="47">
        <f t="shared" si="1"/>
        <v>7800</v>
      </c>
      <c r="G18" s="22"/>
      <c r="H18" s="79">
        <v>6500</v>
      </c>
      <c r="I18" s="25">
        <v>1.2</v>
      </c>
      <c r="J18" s="77">
        <f t="shared" si="2"/>
        <v>7800</v>
      </c>
    </row>
    <row r="19" spans="1:10" ht="17.100000000000001" customHeight="1" x14ac:dyDescent="0.25">
      <c r="A19" s="14">
        <v>5</v>
      </c>
      <c r="B19" s="48" t="s">
        <v>29</v>
      </c>
      <c r="C19" s="15" t="s">
        <v>26</v>
      </c>
      <c r="D19" s="16">
        <v>30</v>
      </c>
      <c r="E19" s="23">
        <f t="shared" si="0"/>
        <v>1800</v>
      </c>
      <c r="F19" s="47">
        <f t="shared" si="1"/>
        <v>54000</v>
      </c>
      <c r="G19" s="22"/>
      <c r="H19" s="79">
        <v>1500</v>
      </c>
      <c r="I19" s="25">
        <v>1.2</v>
      </c>
      <c r="J19" s="77">
        <f t="shared" si="2"/>
        <v>1800</v>
      </c>
    </row>
    <row r="20" spans="1:10" ht="17.100000000000001" customHeight="1" x14ac:dyDescent="0.25">
      <c r="A20" s="14">
        <v>6</v>
      </c>
      <c r="B20" s="48" t="s">
        <v>31</v>
      </c>
      <c r="C20" s="15" t="s">
        <v>30</v>
      </c>
      <c r="D20" s="16">
        <v>30</v>
      </c>
      <c r="E20" s="23">
        <f t="shared" si="0"/>
        <v>360</v>
      </c>
      <c r="F20" s="47">
        <f t="shared" si="1"/>
        <v>10800</v>
      </c>
      <c r="G20" s="22"/>
      <c r="H20" s="79">
        <v>300</v>
      </c>
      <c r="I20" s="25">
        <v>1.2</v>
      </c>
      <c r="J20" s="77">
        <f t="shared" si="2"/>
        <v>360</v>
      </c>
    </row>
    <row r="21" spans="1:10" ht="17.100000000000001" customHeight="1" x14ac:dyDescent="0.25">
      <c r="A21" s="14"/>
      <c r="B21" s="48"/>
      <c r="C21" s="15"/>
      <c r="D21" s="16"/>
      <c r="E21" s="23"/>
      <c r="F21" s="47"/>
      <c r="G21" s="22"/>
      <c r="I21" s="25"/>
    </row>
    <row r="22" spans="1:10" ht="17.100000000000001" customHeight="1" x14ac:dyDescent="0.25">
      <c r="A22" s="50">
        <v>7</v>
      </c>
      <c r="B22" s="49" t="s">
        <v>32</v>
      </c>
      <c r="C22" s="51" t="s">
        <v>54</v>
      </c>
      <c r="D22" s="52">
        <v>1</v>
      </c>
      <c r="E22" s="23">
        <f t="shared" si="0"/>
        <v>0</v>
      </c>
      <c r="F22" s="47">
        <f t="shared" si="1"/>
        <v>0</v>
      </c>
      <c r="G22" s="22"/>
      <c r="I22" s="25">
        <v>1.2</v>
      </c>
      <c r="J22" s="77">
        <f t="shared" si="2"/>
        <v>0</v>
      </c>
    </row>
    <row r="23" spans="1:10" ht="17.100000000000001" customHeight="1" x14ac:dyDescent="0.25">
      <c r="A23" s="14" t="s">
        <v>37</v>
      </c>
      <c r="B23" s="53" t="s">
        <v>20</v>
      </c>
      <c r="C23" s="54" t="s">
        <v>56</v>
      </c>
      <c r="D23" s="55">
        <v>1</v>
      </c>
      <c r="E23" s="23">
        <f t="shared" si="0"/>
        <v>10320</v>
      </c>
      <c r="F23" s="47">
        <f t="shared" si="1"/>
        <v>10320</v>
      </c>
      <c r="G23" s="22"/>
      <c r="H23" s="79">
        <v>8600</v>
      </c>
      <c r="I23" s="25">
        <v>1.2</v>
      </c>
      <c r="J23" s="77">
        <f t="shared" si="2"/>
        <v>10320</v>
      </c>
    </row>
    <row r="24" spans="1:10" ht="17.100000000000001" customHeight="1" x14ac:dyDescent="0.25">
      <c r="A24" s="14" t="s">
        <v>38</v>
      </c>
      <c r="B24" s="53" t="s">
        <v>34</v>
      </c>
      <c r="C24" s="54" t="s">
        <v>27</v>
      </c>
      <c r="D24" s="55">
        <v>3</v>
      </c>
      <c r="E24" s="23">
        <f t="shared" si="0"/>
        <v>1020</v>
      </c>
      <c r="F24" s="47">
        <f t="shared" si="1"/>
        <v>3060</v>
      </c>
      <c r="G24" s="22"/>
      <c r="H24" s="79">
        <v>850</v>
      </c>
      <c r="I24" s="25">
        <v>1.2</v>
      </c>
      <c r="J24" s="77">
        <f t="shared" si="2"/>
        <v>1020</v>
      </c>
    </row>
    <row r="25" spans="1:10" ht="17.100000000000001" customHeight="1" x14ac:dyDescent="0.25">
      <c r="A25" s="14" t="s">
        <v>39</v>
      </c>
      <c r="B25" s="53" t="s">
        <v>17</v>
      </c>
      <c r="C25" s="54" t="s">
        <v>27</v>
      </c>
      <c r="D25" s="55">
        <v>100</v>
      </c>
      <c r="E25" s="23">
        <f t="shared" si="0"/>
        <v>180</v>
      </c>
      <c r="F25" s="47">
        <f t="shared" si="1"/>
        <v>18000</v>
      </c>
      <c r="G25" s="22"/>
      <c r="H25" s="79">
        <v>150</v>
      </c>
      <c r="I25" s="25">
        <v>1.2</v>
      </c>
      <c r="J25" s="77">
        <f t="shared" si="2"/>
        <v>180</v>
      </c>
    </row>
    <row r="26" spans="1:10" ht="17.100000000000001" customHeight="1" x14ac:dyDescent="0.25">
      <c r="A26" s="14" t="s">
        <v>40</v>
      </c>
      <c r="B26" s="53" t="s">
        <v>44</v>
      </c>
      <c r="C26" s="54" t="s">
        <v>26</v>
      </c>
      <c r="D26" s="55">
        <v>30</v>
      </c>
      <c r="E26" s="23">
        <f t="shared" si="0"/>
        <v>360</v>
      </c>
      <c r="F26" s="47">
        <f t="shared" si="1"/>
        <v>10800</v>
      </c>
      <c r="G26" s="22"/>
      <c r="H26" s="79">
        <v>300</v>
      </c>
      <c r="I26" s="25">
        <v>1.2</v>
      </c>
      <c r="J26" s="77">
        <f t="shared" si="2"/>
        <v>360</v>
      </c>
    </row>
    <row r="27" spans="1:10" ht="17.100000000000001" customHeight="1" x14ac:dyDescent="0.25">
      <c r="A27" s="14" t="s">
        <v>45</v>
      </c>
      <c r="B27" s="53" t="s">
        <v>35</v>
      </c>
      <c r="C27" s="54" t="s">
        <v>36</v>
      </c>
      <c r="D27" s="55">
        <v>1</v>
      </c>
      <c r="E27" s="23">
        <f t="shared" si="0"/>
        <v>18000</v>
      </c>
      <c r="F27" s="47">
        <f t="shared" si="1"/>
        <v>18000</v>
      </c>
      <c r="G27" s="22"/>
      <c r="H27" s="79">
        <v>15000</v>
      </c>
      <c r="I27" s="25">
        <v>1.2</v>
      </c>
      <c r="J27" s="77">
        <f t="shared" si="2"/>
        <v>18000</v>
      </c>
    </row>
    <row r="28" spans="1:10" ht="17.100000000000001" customHeight="1" x14ac:dyDescent="0.25">
      <c r="A28" s="14"/>
      <c r="B28" s="53"/>
      <c r="C28" s="54"/>
      <c r="D28" s="55"/>
      <c r="E28" s="23"/>
      <c r="F28" s="47"/>
      <c r="G28" s="22"/>
      <c r="I28" s="25"/>
    </row>
    <row r="29" spans="1:10" s="61" customFormat="1" ht="17.100000000000001" customHeight="1" x14ac:dyDescent="0.25">
      <c r="A29" s="50">
        <v>8</v>
      </c>
      <c r="B29" s="49" t="s">
        <v>46</v>
      </c>
      <c r="C29" s="51" t="s">
        <v>54</v>
      </c>
      <c r="D29" s="52">
        <v>1</v>
      </c>
      <c r="E29" s="23">
        <f t="shared" si="0"/>
        <v>0</v>
      </c>
      <c r="F29" s="47">
        <f t="shared" si="1"/>
        <v>0</v>
      </c>
      <c r="G29" s="59"/>
      <c r="H29" s="81"/>
      <c r="I29" s="25">
        <v>1.2</v>
      </c>
      <c r="J29" s="77">
        <f t="shared" si="2"/>
        <v>0</v>
      </c>
    </row>
    <row r="30" spans="1:10" ht="17.100000000000001" customHeight="1" x14ac:dyDescent="0.25">
      <c r="A30" s="14" t="s">
        <v>47</v>
      </c>
      <c r="B30" s="53" t="s">
        <v>42</v>
      </c>
      <c r="C30" s="54" t="s">
        <v>33</v>
      </c>
      <c r="D30" s="55">
        <v>1</v>
      </c>
      <c r="E30" s="23">
        <f t="shared" si="0"/>
        <v>60000</v>
      </c>
      <c r="F30" s="47">
        <f t="shared" si="1"/>
        <v>60000</v>
      </c>
      <c r="G30" s="22"/>
      <c r="H30" s="79">
        <v>50000</v>
      </c>
      <c r="I30" s="25">
        <v>1.2</v>
      </c>
      <c r="J30" s="77">
        <f t="shared" si="2"/>
        <v>60000</v>
      </c>
    </row>
    <row r="31" spans="1:10" ht="17.100000000000001" customHeight="1" x14ac:dyDescent="0.25">
      <c r="A31" s="14" t="s">
        <v>48</v>
      </c>
      <c r="B31" s="53" t="s">
        <v>43</v>
      </c>
      <c r="C31" s="54" t="s">
        <v>36</v>
      </c>
      <c r="D31" s="55">
        <v>1</v>
      </c>
      <c r="E31" s="23">
        <f t="shared" si="0"/>
        <v>30000</v>
      </c>
      <c r="F31" s="47">
        <f t="shared" si="1"/>
        <v>30000</v>
      </c>
      <c r="G31" s="22"/>
      <c r="H31" s="79">
        <v>25000</v>
      </c>
      <c r="I31" s="25">
        <v>1.2</v>
      </c>
      <c r="J31" s="77">
        <f t="shared" si="2"/>
        <v>30000</v>
      </c>
    </row>
    <row r="32" spans="1:10" ht="17.100000000000001" customHeight="1" x14ac:dyDescent="0.25">
      <c r="A32" s="14" t="s">
        <v>49</v>
      </c>
      <c r="B32" s="53" t="s">
        <v>41</v>
      </c>
      <c r="C32" s="54" t="s">
        <v>36</v>
      </c>
      <c r="D32" s="55">
        <v>1</v>
      </c>
      <c r="E32" s="23">
        <f t="shared" si="0"/>
        <v>69120</v>
      </c>
      <c r="F32" s="47">
        <f t="shared" si="1"/>
        <v>69120</v>
      </c>
      <c r="G32" s="22"/>
      <c r="H32" s="79">
        <v>57600</v>
      </c>
      <c r="I32" s="25">
        <v>1.2</v>
      </c>
      <c r="J32" s="77">
        <f t="shared" si="2"/>
        <v>69120</v>
      </c>
    </row>
    <row r="33" spans="1:10" ht="17.100000000000001" customHeight="1" x14ac:dyDescent="0.25">
      <c r="A33" s="14"/>
      <c r="B33" s="53"/>
      <c r="C33" s="54"/>
      <c r="D33" s="55"/>
      <c r="E33" s="23"/>
      <c r="F33" s="47"/>
      <c r="G33" s="22"/>
      <c r="I33" s="25"/>
    </row>
    <row r="34" spans="1:10" ht="17.100000000000001" customHeight="1" x14ac:dyDescent="0.25">
      <c r="A34" s="14"/>
      <c r="B34" s="49" t="s">
        <v>55</v>
      </c>
      <c r="C34" s="54"/>
      <c r="D34" s="55"/>
      <c r="E34" s="23"/>
      <c r="F34" s="47"/>
      <c r="G34" s="22"/>
      <c r="I34" s="25"/>
    </row>
    <row r="35" spans="1:10" ht="17.100000000000001" customHeight="1" x14ac:dyDescent="0.25">
      <c r="A35" s="14"/>
      <c r="B35" s="49" t="s">
        <v>59</v>
      </c>
      <c r="C35" s="54"/>
      <c r="D35" s="55"/>
      <c r="E35" s="23"/>
      <c r="F35" s="47"/>
      <c r="G35" s="22"/>
      <c r="I35" s="25"/>
    </row>
    <row r="36" spans="1:10" s="43" customFormat="1" ht="17.100000000000001" customHeight="1" x14ac:dyDescent="0.25">
      <c r="A36" s="35"/>
      <c r="B36" s="85" t="s">
        <v>58</v>
      </c>
      <c r="C36" s="37"/>
      <c r="D36" s="38"/>
      <c r="E36" s="23"/>
      <c r="F36" s="47"/>
      <c r="G36" s="40"/>
      <c r="H36" s="82"/>
      <c r="I36" s="25"/>
      <c r="J36" s="77"/>
    </row>
    <row r="37" spans="1:10" ht="17.100000000000001" customHeight="1" x14ac:dyDescent="0.25">
      <c r="A37" s="14"/>
      <c r="B37" s="17" t="s">
        <v>57</v>
      </c>
      <c r="C37" s="9"/>
      <c r="D37" s="10"/>
      <c r="E37" s="23"/>
      <c r="F37" s="47"/>
      <c r="G37" s="22"/>
      <c r="I37" s="84"/>
    </row>
    <row r="38" spans="1:10" ht="17.100000000000001" customHeight="1" x14ac:dyDescent="0.25">
      <c r="A38" s="14"/>
      <c r="B38" s="17"/>
      <c r="C38" s="9"/>
      <c r="D38" s="10"/>
      <c r="E38" s="24"/>
      <c r="F38" s="47"/>
      <c r="G38" s="22"/>
      <c r="I38" s="84"/>
    </row>
    <row r="39" spans="1:10" ht="17.100000000000001" customHeight="1" x14ac:dyDescent="0.25">
      <c r="A39" s="14"/>
      <c r="B39" s="17"/>
      <c r="C39" s="9"/>
      <c r="D39" s="10"/>
      <c r="E39" s="24"/>
      <c r="F39" s="47"/>
      <c r="G39" s="22"/>
      <c r="I39" s="84"/>
    </row>
    <row r="40" spans="1:10" s="20" customFormat="1" ht="17.100000000000001" customHeight="1" x14ac:dyDescent="0.25">
      <c r="A40" s="62" t="s">
        <v>53</v>
      </c>
      <c r="B40" s="63"/>
      <c r="C40" s="63"/>
      <c r="D40" s="63"/>
      <c r="E40" s="64"/>
      <c r="F40" s="27">
        <f>SUM(F15:F37)</f>
        <v>708900</v>
      </c>
      <c r="G40" s="22"/>
      <c r="H40" s="80"/>
      <c r="I40" s="25"/>
      <c r="J40" s="78"/>
    </row>
    <row r="41" spans="1:10" s="20" customFormat="1" ht="17.100000000000001" customHeight="1" x14ac:dyDescent="0.25">
      <c r="A41" s="62" t="s">
        <v>7</v>
      </c>
      <c r="B41" s="63"/>
      <c r="C41" s="63"/>
      <c r="D41" s="63"/>
      <c r="E41" s="64"/>
      <c r="F41" s="28">
        <f>+F40*0.18</f>
        <v>127602</v>
      </c>
      <c r="G41" s="22"/>
      <c r="H41" s="80"/>
      <c r="I41" s="25"/>
      <c r="J41" s="78"/>
    </row>
    <row r="42" spans="1:10" s="20" customFormat="1" ht="17.100000000000001" customHeight="1" x14ac:dyDescent="0.25">
      <c r="A42" s="62" t="s">
        <v>8</v>
      </c>
      <c r="B42" s="63"/>
      <c r="C42" s="63"/>
      <c r="D42" s="63"/>
      <c r="E42" s="64"/>
      <c r="F42" s="27">
        <f>SUM(F40:F41)</f>
        <v>836502</v>
      </c>
      <c r="G42" s="22"/>
      <c r="H42" s="80"/>
      <c r="I42" s="25"/>
      <c r="J42" s="78"/>
    </row>
    <row r="43" spans="1:10" s="20" customFormat="1" ht="17.100000000000001" customHeight="1" x14ac:dyDescent="0.25">
      <c r="C43" s="69"/>
      <c r="D43" s="69"/>
      <c r="E43" s="22"/>
      <c r="G43" s="22"/>
      <c r="H43" s="80"/>
      <c r="I43" s="25"/>
      <c r="J43" s="78"/>
    </row>
    <row r="44" spans="1:10" s="20" customFormat="1" ht="17.100000000000001" customHeight="1" x14ac:dyDescent="0.25">
      <c r="A44" s="33" t="s">
        <v>9</v>
      </c>
      <c r="C44" s="69"/>
      <c r="D44" s="69"/>
      <c r="E44" s="22"/>
      <c r="G44" s="22"/>
      <c r="H44" s="80"/>
      <c r="I44" s="25"/>
      <c r="J44" s="78"/>
    </row>
    <row r="45" spans="1:10" s="20" customFormat="1" ht="17.100000000000001" customHeight="1" x14ac:dyDescent="0.25">
      <c r="C45" s="69"/>
      <c r="D45" s="69"/>
      <c r="E45" s="22"/>
      <c r="G45" s="22"/>
      <c r="H45" s="80"/>
      <c r="I45" s="25"/>
      <c r="J45" s="78"/>
    </row>
    <row r="46" spans="1:10" s="20" customFormat="1" ht="17.100000000000001" customHeight="1" x14ac:dyDescent="0.25">
      <c r="C46" s="69"/>
      <c r="D46" s="69"/>
      <c r="E46" s="22"/>
      <c r="G46" s="22"/>
      <c r="H46" s="80"/>
      <c r="I46" s="25"/>
      <c r="J46" s="78"/>
    </row>
    <row r="47" spans="1:10" s="20" customFormat="1" ht="17.100000000000001" customHeight="1" x14ac:dyDescent="0.25">
      <c r="C47" s="69"/>
      <c r="D47" s="69"/>
      <c r="E47" s="22"/>
      <c r="G47" s="22"/>
      <c r="H47" s="80"/>
      <c r="I47" s="25"/>
      <c r="J47" s="78"/>
    </row>
    <row r="48" spans="1:10" s="20" customFormat="1" ht="17.100000000000001" customHeight="1" x14ac:dyDescent="0.25">
      <c r="A48" s="34" t="s">
        <v>10</v>
      </c>
      <c r="C48" s="69"/>
      <c r="D48" s="69"/>
      <c r="E48" s="22"/>
      <c r="G48" s="22"/>
      <c r="H48" s="80"/>
      <c r="I48" s="25"/>
      <c r="J48" s="78"/>
    </row>
    <row r="49" spans="3:10" s="20" customFormat="1" ht="17.100000000000001" customHeight="1" x14ac:dyDescent="0.25">
      <c r="C49" s="69"/>
      <c r="D49" s="69"/>
      <c r="E49" s="22"/>
      <c r="G49" s="22"/>
      <c r="H49" s="80"/>
      <c r="I49" s="25"/>
      <c r="J49" s="78"/>
    </row>
  </sheetData>
  <mergeCells count="4">
    <mergeCell ref="A40:E40"/>
    <mergeCell ref="A41:E41"/>
    <mergeCell ref="A42:E42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2EBB-246E-40DB-B6C3-461B15821587}">
  <dimension ref="A1:J47"/>
  <sheetViews>
    <sheetView tabSelected="1" topLeftCell="A20" zoomScaleNormal="100" workbookViewId="0">
      <selection activeCell="B53" sqref="B53"/>
    </sheetView>
  </sheetViews>
  <sheetFormatPr baseColWidth="10" defaultColWidth="9.140625" defaultRowHeight="17.100000000000001" customHeight="1" x14ac:dyDescent="0.25"/>
  <cols>
    <col min="1" max="1" width="6.85546875" style="11" customWidth="1"/>
    <col min="2" max="2" width="54.7109375" style="4" customWidth="1"/>
    <col min="3" max="3" width="7.85546875" style="70" customWidth="1"/>
    <col min="4" max="4" width="10" style="71" customWidth="1"/>
    <col min="5" max="5" width="15.85546875" style="18" customWidth="1"/>
    <col min="6" max="6" width="15.7109375" style="4" bestFit="1" customWidth="1"/>
    <col min="7" max="7" width="9.28515625" style="18" customWidth="1"/>
    <col min="8" max="8" width="12.140625" style="79" bestFit="1" customWidth="1"/>
    <col min="9" max="9" width="10.5703125" style="83" customWidth="1"/>
    <col min="10" max="10" width="12.140625" style="77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10" ht="17.100000000000001" customHeight="1" x14ac:dyDescent="0.25">
      <c r="A1" s="1"/>
      <c r="B1" s="1"/>
      <c r="C1" s="66"/>
      <c r="D1" s="67"/>
      <c r="E1" s="2"/>
      <c r="F1" s="3"/>
    </row>
    <row r="2" spans="1:10" ht="17.100000000000001" customHeight="1" x14ac:dyDescent="0.25">
      <c r="A2" s="1"/>
      <c r="B2" s="1"/>
      <c r="C2" s="66"/>
      <c r="D2" s="67"/>
      <c r="E2" s="2"/>
      <c r="F2" s="3"/>
    </row>
    <row r="3" spans="1:10" ht="17.100000000000001" customHeight="1" x14ac:dyDescent="0.25">
      <c r="A3" s="1"/>
      <c r="B3" s="1"/>
      <c r="C3" s="66"/>
      <c r="D3" s="67"/>
      <c r="E3" s="2"/>
      <c r="F3" s="3"/>
    </row>
    <row r="4" spans="1:10" ht="17.100000000000001" customHeight="1" x14ac:dyDescent="0.25">
      <c r="A4" s="5"/>
      <c r="B4" s="1"/>
      <c r="C4" s="66"/>
      <c r="D4" s="67"/>
      <c r="E4" s="2"/>
      <c r="F4" s="3"/>
    </row>
    <row r="5" spans="1:10" ht="17.100000000000001" customHeight="1" x14ac:dyDescent="0.25">
      <c r="A5" s="1"/>
      <c r="B5" s="1"/>
      <c r="C5" s="66"/>
      <c r="D5" s="67"/>
      <c r="E5" s="2"/>
      <c r="F5" s="3"/>
    </row>
    <row r="6" spans="1:10" ht="17.100000000000001" customHeight="1" x14ac:dyDescent="0.25">
      <c r="A6" s="5" t="s">
        <v>67</v>
      </c>
      <c r="B6" s="1"/>
      <c r="C6" s="66"/>
      <c r="D6" s="67"/>
      <c r="E6" s="2"/>
      <c r="F6" s="3"/>
    </row>
    <row r="7" spans="1:10" ht="17.100000000000001" customHeight="1" x14ac:dyDescent="0.25">
      <c r="A7" s="5"/>
      <c r="B7" s="1"/>
      <c r="C7" s="66"/>
      <c r="D7" s="67"/>
      <c r="E7" s="2"/>
      <c r="F7" s="3"/>
    </row>
    <row r="8" spans="1:10" s="20" customFormat="1" ht="17.100000000000001" customHeight="1" x14ac:dyDescent="0.25">
      <c r="A8" s="26"/>
      <c r="C8" s="68"/>
      <c r="D8" s="68"/>
      <c r="E8" s="2"/>
      <c r="F8" s="29"/>
      <c r="G8" s="22"/>
      <c r="H8" s="80"/>
      <c r="I8" s="25"/>
      <c r="J8" s="78"/>
    </row>
    <row r="9" spans="1:10" s="20" customFormat="1" ht="17.100000000000001" customHeight="1" x14ac:dyDescent="0.25">
      <c r="A9" s="75" t="s">
        <v>64</v>
      </c>
      <c r="C9" s="68"/>
      <c r="D9" s="68"/>
      <c r="E9" s="2"/>
      <c r="F9" s="29"/>
      <c r="G9" s="22"/>
      <c r="H9" s="80"/>
      <c r="I9" s="25"/>
      <c r="J9" s="78"/>
    </row>
    <row r="10" spans="1:10" s="20" customFormat="1" ht="17.100000000000001" customHeight="1" x14ac:dyDescent="0.25">
      <c r="A10" s="76" t="s">
        <v>63</v>
      </c>
      <c r="B10" s="30"/>
      <c r="C10" s="25"/>
      <c r="D10" s="25"/>
      <c r="E10" s="30"/>
      <c r="F10" s="30"/>
      <c r="G10" s="22"/>
      <c r="H10" s="80"/>
      <c r="I10" s="25"/>
      <c r="J10" s="78"/>
    </row>
    <row r="11" spans="1:10" s="20" customFormat="1" ht="17.100000000000001" customHeight="1" x14ac:dyDescent="0.25">
      <c r="A11" s="75" t="s">
        <v>24</v>
      </c>
      <c r="B11" s="25"/>
      <c r="C11" s="25"/>
      <c r="D11" s="25"/>
      <c r="E11" s="86" t="s">
        <v>61</v>
      </c>
      <c r="F11" s="86"/>
      <c r="G11" s="22"/>
      <c r="H11" s="80"/>
      <c r="I11" s="25"/>
      <c r="J11" s="78"/>
    </row>
    <row r="12" spans="1:10" s="20" customFormat="1" ht="17.100000000000001" customHeight="1" x14ac:dyDescent="0.25">
      <c r="A12" s="25"/>
      <c r="B12" s="25"/>
      <c r="C12" s="25"/>
      <c r="D12" s="25"/>
      <c r="E12" s="31"/>
      <c r="F12" s="32"/>
      <c r="G12" s="22"/>
      <c r="H12" s="80"/>
      <c r="I12" s="25"/>
      <c r="J12" s="78"/>
    </row>
    <row r="13" spans="1:10" ht="17.100000000000001" customHeight="1" x14ac:dyDescent="0.25">
      <c r="A13" s="65" t="s">
        <v>0</v>
      </c>
      <c r="B13" s="65" t="s">
        <v>1</v>
      </c>
      <c r="C13" s="65" t="s">
        <v>2</v>
      </c>
      <c r="D13" s="72" t="s">
        <v>3</v>
      </c>
      <c r="E13" s="73" t="s">
        <v>4</v>
      </c>
      <c r="F13" s="74" t="s">
        <v>5</v>
      </c>
      <c r="G13" s="22"/>
      <c r="H13" s="80"/>
      <c r="I13" s="25"/>
    </row>
    <row r="14" spans="1:10" ht="17.100000000000001" customHeight="1" x14ac:dyDescent="0.25">
      <c r="A14" s="14"/>
      <c r="B14" s="17"/>
      <c r="C14" s="9"/>
      <c r="D14" s="10"/>
      <c r="E14" s="24"/>
      <c r="F14" s="47"/>
      <c r="G14" s="22"/>
      <c r="I14" s="84"/>
    </row>
    <row r="15" spans="1:10" ht="17.100000000000001" customHeight="1" x14ac:dyDescent="0.25">
      <c r="A15" s="7">
        <v>1</v>
      </c>
      <c r="B15" s="45" t="s">
        <v>65</v>
      </c>
      <c r="C15" s="7" t="s">
        <v>27</v>
      </c>
      <c r="D15" s="8">
        <v>1</v>
      </c>
      <c r="E15" s="23">
        <f>J15</f>
        <v>144000</v>
      </c>
      <c r="F15" s="47">
        <f>+D15*E15</f>
        <v>144000</v>
      </c>
      <c r="G15" s="22"/>
      <c r="H15" s="80">
        <v>120000</v>
      </c>
      <c r="I15" s="25">
        <v>1.2</v>
      </c>
      <c r="J15" s="77">
        <f>+H15*I15</f>
        <v>144000</v>
      </c>
    </row>
    <row r="16" spans="1:10" ht="17.100000000000001" customHeight="1" x14ac:dyDescent="0.25">
      <c r="A16" s="7">
        <f>1+A15</f>
        <v>2</v>
      </c>
      <c r="B16" s="45" t="s">
        <v>28</v>
      </c>
      <c r="C16" s="7" t="s">
        <v>26</v>
      </c>
      <c r="D16" s="8">
        <v>100</v>
      </c>
      <c r="E16" s="23">
        <f t="shared" ref="E16" si="0">J16</f>
        <v>2640</v>
      </c>
      <c r="F16" s="47">
        <f t="shared" ref="F16:F30" si="1">+D16*E16</f>
        <v>264000</v>
      </c>
      <c r="G16" s="22"/>
      <c r="H16" s="80">
        <v>2200</v>
      </c>
      <c r="I16" s="25">
        <v>1.2</v>
      </c>
      <c r="J16" s="77">
        <f t="shared" ref="J16:J30" si="2">+H16*I16</f>
        <v>2640</v>
      </c>
    </row>
    <row r="17" spans="1:10" ht="17.100000000000001" customHeight="1" x14ac:dyDescent="0.25">
      <c r="A17" s="7">
        <f>1+A16</f>
        <v>3</v>
      </c>
      <c r="B17" s="45" t="s">
        <v>62</v>
      </c>
      <c r="C17" s="7" t="s">
        <v>54</v>
      </c>
      <c r="D17" s="8">
        <v>1</v>
      </c>
      <c r="E17" s="23">
        <v>87600</v>
      </c>
      <c r="F17" s="47">
        <f t="shared" si="1"/>
        <v>87600</v>
      </c>
      <c r="G17" s="22"/>
      <c r="H17" s="80"/>
      <c r="I17" s="25"/>
    </row>
    <row r="18" spans="1:10" ht="17.100000000000001" customHeight="1" x14ac:dyDescent="0.25">
      <c r="A18" s="14"/>
      <c r="B18" s="87" t="s">
        <v>18</v>
      </c>
      <c r="C18" s="15"/>
      <c r="D18" s="16"/>
      <c r="E18" s="23"/>
      <c r="F18" s="47"/>
      <c r="G18" s="22"/>
      <c r="H18" s="79">
        <v>1500</v>
      </c>
      <c r="I18" s="25">
        <v>1.2</v>
      </c>
      <c r="J18" s="77">
        <f t="shared" si="2"/>
        <v>1800</v>
      </c>
    </row>
    <row r="19" spans="1:10" ht="17.100000000000001" customHeight="1" x14ac:dyDescent="0.25">
      <c r="A19" s="14"/>
      <c r="B19" s="87" t="s">
        <v>19</v>
      </c>
      <c r="C19" s="15"/>
      <c r="D19" s="16"/>
      <c r="E19" s="23"/>
      <c r="F19" s="47"/>
      <c r="G19" s="22"/>
      <c r="H19" s="79">
        <v>6500</v>
      </c>
      <c r="I19" s="25">
        <v>1.2</v>
      </c>
      <c r="J19" s="77">
        <f t="shared" si="2"/>
        <v>7800</v>
      </c>
    </row>
    <row r="20" spans="1:10" ht="17.100000000000001" customHeight="1" x14ac:dyDescent="0.25">
      <c r="A20" s="14"/>
      <c r="B20" s="87" t="s">
        <v>29</v>
      </c>
      <c r="C20" s="15"/>
      <c r="D20" s="16"/>
      <c r="E20" s="23"/>
      <c r="F20" s="47"/>
      <c r="G20" s="22"/>
      <c r="H20" s="79">
        <v>1500</v>
      </c>
      <c r="I20" s="25">
        <v>1.2</v>
      </c>
      <c r="J20" s="77">
        <f t="shared" si="2"/>
        <v>1800</v>
      </c>
    </row>
    <row r="21" spans="1:10" ht="17.100000000000001" customHeight="1" x14ac:dyDescent="0.25">
      <c r="A21" s="14"/>
      <c r="B21" s="87" t="s">
        <v>31</v>
      </c>
      <c r="C21" s="15"/>
      <c r="D21" s="16"/>
      <c r="E21" s="23"/>
      <c r="F21" s="47"/>
      <c r="G21" s="22"/>
      <c r="H21" s="79">
        <v>300</v>
      </c>
      <c r="I21" s="25">
        <v>1.2</v>
      </c>
      <c r="J21" s="77">
        <f t="shared" si="2"/>
        <v>360</v>
      </c>
    </row>
    <row r="22" spans="1:10" ht="17.100000000000001" customHeight="1" x14ac:dyDescent="0.25">
      <c r="A22" s="14"/>
      <c r="B22" s="48"/>
      <c r="C22" s="15"/>
      <c r="D22" s="16"/>
      <c r="E22" s="23"/>
      <c r="F22" s="47"/>
      <c r="G22" s="22"/>
      <c r="I22" s="25"/>
    </row>
    <row r="23" spans="1:10" ht="17.100000000000001" customHeight="1" x14ac:dyDescent="0.25">
      <c r="A23" s="14">
        <v>4</v>
      </c>
      <c r="B23" s="49" t="s">
        <v>32</v>
      </c>
      <c r="C23" s="15" t="s">
        <v>54</v>
      </c>
      <c r="D23" s="16">
        <v>1</v>
      </c>
      <c r="E23" s="23">
        <v>60180</v>
      </c>
      <c r="F23" s="47">
        <f t="shared" si="1"/>
        <v>60180</v>
      </c>
      <c r="G23" s="22"/>
      <c r="I23" s="25">
        <v>1.2</v>
      </c>
      <c r="J23" s="77">
        <f t="shared" si="2"/>
        <v>0</v>
      </c>
    </row>
    <row r="24" spans="1:10" ht="17.100000000000001" customHeight="1" x14ac:dyDescent="0.25">
      <c r="A24" s="14"/>
      <c r="B24" s="87" t="s">
        <v>20</v>
      </c>
      <c r="C24" s="54"/>
      <c r="D24" s="55"/>
      <c r="E24" s="23"/>
      <c r="F24" s="47"/>
      <c r="G24" s="22"/>
      <c r="H24" s="79">
        <v>8600</v>
      </c>
      <c r="I24" s="25">
        <v>1.2</v>
      </c>
      <c r="J24" s="77">
        <f t="shared" si="2"/>
        <v>10320</v>
      </c>
    </row>
    <row r="25" spans="1:10" ht="17.100000000000001" customHeight="1" x14ac:dyDescent="0.25">
      <c r="A25" s="14"/>
      <c r="B25" s="87" t="s">
        <v>34</v>
      </c>
      <c r="C25" s="54"/>
      <c r="D25" s="55"/>
      <c r="E25" s="23"/>
      <c r="F25" s="47"/>
      <c r="G25" s="22"/>
      <c r="H25" s="79">
        <v>850</v>
      </c>
      <c r="I25" s="25">
        <v>1.2</v>
      </c>
      <c r="J25" s="77">
        <f t="shared" si="2"/>
        <v>1020</v>
      </c>
    </row>
    <row r="26" spans="1:10" ht="17.100000000000001" customHeight="1" x14ac:dyDescent="0.25">
      <c r="A26" s="14"/>
      <c r="B26" s="87" t="s">
        <v>17</v>
      </c>
      <c r="C26" s="54"/>
      <c r="D26" s="55"/>
      <c r="E26" s="23"/>
      <c r="F26" s="47"/>
      <c r="G26" s="22"/>
      <c r="H26" s="79">
        <v>150</v>
      </c>
      <c r="I26" s="25">
        <v>1.2</v>
      </c>
      <c r="J26" s="77">
        <f t="shared" si="2"/>
        <v>180</v>
      </c>
    </row>
    <row r="27" spans="1:10" ht="17.100000000000001" customHeight="1" x14ac:dyDescent="0.25">
      <c r="A27" s="14"/>
      <c r="B27" s="87" t="s">
        <v>44</v>
      </c>
      <c r="C27" s="54"/>
      <c r="D27" s="55"/>
      <c r="E27" s="23"/>
      <c r="F27" s="47"/>
      <c r="G27" s="22"/>
      <c r="H27" s="79">
        <v>300</v>
      </c>
      <c r="I27" s="25">
        <v>1.2</v>
      </c>
      <c r="J27" s="77">
        <f t="shared" si="2"/>
        <v>360</v>
      </c>
    </row>
    <row r="28" spans="1:10" ht="17.100000000000001" customHeight="1" x14ac:dyDescent="0.25">
      <c r="A28" s="14"/>
      <c r="B28" s="87" t="s">
        <v>35</v>
      </c>
      <c r="C28" s="54"/>
      <c r="D28" s="55"/>
      <c r="E28" s="23"/>
      <c r="F28" s="47"/>
      <c r="G28" s="22"/>
      <c r="H28" s="79">
        <v>15000</v>
      </c>
      <c r="I28" s="25">
        <v>1.2</v>
      </c>
      <c r="J28" s="77">
        <f t="shared" si="2"/>
        <v>18000</v>
      </c>
    </row>
    <row r="29" spans="1:10" ht="17.100000000000001" customHeight="1" x14ac:dyDescent="0.25">
      <c r="A29" s="14"/>
      <c r="B29" s="53"/>
      <c r="C29" s="54"/>
      <c r="D29" s="55"/>
      <c r="E29" s="23"/>
      <c r="F29" s="47"/>
      <c r="G29" s="22"/>
      <c r="I29" s="25"/>
    </row>
    <row r="30" spans="1:10" s="61" customFormat="1" ht="17.100000000000001" customHeight="1" x14ac:dyDescent="0.25">
      <c r="A30" s="14">
        <v>5</v>
      </c>
      <c r="B30" s="49" t="s">
        <v>46</v>
      </c>
      <c r="C30" s="15" t="s">
        <v>54</v>
      </c>
      <c r="D30" s="16">
        <v>1</v>
      </c>
      <c r="E30" s="23">
        <v>160000</v>
      </c>
      <c r="F30" s="47">
        <f t="shared" si="1"/>
        <v>160000</v>
      </c>
      <c r="G30" s="59"/>
      <c r="H30" s="81"/>
      <c r="I30" s="25">
        <v>1.2</v>
      </c>
      <c r="J30" s="77">
        <f t="shared" si="2"/>
        <v>0</v>
      </c>
    </row>
    <row r="31" spans="1:10" ht="17.100000000000001" customHeight="1" x14ac:dyDescent="0.25">
      <c r="A31" s="14"/>
      <c r="B31" s="53"/>
      <c r="C31" s="54"/>
      <c r="D31" s="55"/>
      <c r="E31" s="23"/>
      <c r="F31" s="47"/>
      <c r="G31" s="22"/>
      <c r="I31" s="25"/>
    </row>
    <row r="32" spans="1:10" ht="17.100000000000001" customHeight="1" x14ac:dyDescent="0.25">
      <c r="A32" s="14"/>
      <c r="B32" s="53"/>
      <c r="C32" s="54"/>
      <c r="D32" s="55"/>
      <c r="E32" s="23"/>
      <c r="F32" s="47"/>
      <c r="G32" s="22"/>
      <c r="I32" s="25"/>
    </row>
    <row r="33" spans="1:10" ht="17.100000000000001" customHeight="1" x14ac:dyDescent="0.25">
      <c r="A33" s="14"/>
      <c r="B33" s="49" t="s">
        <v>55</v>
      </c>
      <c r="C33" s="54"/>
      <c r="D33" s="55"/>
      <c r="E33" s="23"/>
      <c r="F33" s="47"/>
      <c r="G33" s="22"/>
      <c r="I33" s="25"/>
    </row>
    <row r="34" spans="1:10" ht="17.100000000000001" customHeight="1" x14ac:dyDescent="0.25">
      <c r="A34" s="14"/>
      <c r="B34" s="49" t="s">
        <v>59</v>
      </c>
      <c r="C34" s="54"/>
      <c r="D34" s="55"/>
      <c r="E34" s="23"/>
      <c r="F34" s="47"/>
      <c r="G34" s="22"/>
      <c r="I34" s="25"/>
    </row>
    <row r="35" spans="1:10" s="43" customFormat="1" ht="17.100000000000001" customHeight="1" x14ac:dyDescent="0.25">
      <c r="A35" s="35"/>
      <c r="B35" s="85" t="s">
        <v>58</v>
      </c>
      <c r="C35" s="37"/>
      <c r="D35" s="38"/>
      <c r="E35" s="23"/>
      <c r="F35" s="47"/>
      <c r="G35" s="40"/>
      <c r="H35" s="82"/>
      <c r="I35" s="25"/>
      <c r="J35" s="77"/>
    </row>
    <row r="36" spans="1:10" ht="17.100000000000001" customHeight="1" x14ac:dyDescent="0.25">
      <c r="A36" s="14"/>
      <c r="B36" s="17" t="s">
        <v>57</v>
      </c>
      <c r="C36" s="9"/>
      <c r="D36" s="10"/>
      <c r="E36" s="23"/>
      <c r="F36" s="47"/>
      <c r="G36" s="22"/>
      <c r="I36" s="84"/>
    </row>
    <row r="37" spans="1:10" ht="17.100000000000001" customHeight="1" x14ac:dyDescent="0.25">
      <c r="A37" s="14"/>
      <c r="B37" s="17"/>
      <c r="C37" s="9"/>
      <c r="D37" s="10"/>
      <c r="E37" s="24"/>
      <c r="F37" s="47"/>
      <c r="G37" s="22"/>
      <c r="I37" s="84"/>
    </row>
    <row r="38" spans="1:10" s="20" customFormat="1" ht="17.100000000000001" customHeight="1" x14ac:dyDescent="0.25">
      <c r="A38" s="62" t="s">
        <v>53</v>
      </c>
      <c r="B38" s="63"/>
      <c r="C38" s="63"/>
      <c r="D38" s="63"/>
      <c r="E38" s="64"/>
      <c r="F38" s="27">
        <f>SUM(F15:F36)</f>
        <v>715780</v>
      </c>
      <c r="G38" s="22"/>
      <c r="H38" s="80"/>
      <c r="I38" s="25"/>
      <c r="J38" s="78"/>
    </row>
    <row r="39" spans="1:10" s="20" customFormat="1" ht="17.100000000000001" customHeight="1" x14ac:dyDescent="0.25">
      <c r="A39" s="62" t="s">
        <v>7</v>
      </c>
      <c r="B39" s="63"/>
      <c r="C39" s="63"/>
      <c r="D39" s="63"/>
      <c r="E39" s="64"/>
      <c r="F39" s="28">
        <f>+F38*0.18</f>
        <v>128840.4</v>
      </c>
      <c r="G39" s="22"/>
      <c r="H39" s="80"/>
      <c r="I39" s="25"/>
      <c r="J39" s="78"/>
    </row>
    <row r="40" spans="1:10" s="20" customFormat="1" ht="17.100000000000001" customHeight="1" x14ac:dyDescent="0.25">
      <c r="A40" s="62" t="s">
        <v>8</v>
      </c>
      <c r="B40" s="63"/>
      <c r="C40" s="63"/>
      <c r="D40" s="63"/>
      <c r="E40" s="64"/>
      <c r="F40" s="27">
        <f>SUM(F38:F39)</f>
        <v>844620.4</v>
      </c>
      <c r="G40" s="22"/>
      <c r="H40" s="80"/>
      <c r="I40" s="25"/>
      <c r="J40" s="78"/>
    </row>
    <row r="41" spans="1:10" s="20" customFormat="1" ht="14.25" customHeight="1" x14ac:dyDescent="0.25">
      <c r="C41" s="69"/>
      <c r="D41" s="69"/>
      <c r="E41" s="22"/>
      <c r="G41" s="22"/>
      <c r="H41" s="80"/>
      <c r="I41" s="25"/>
      <c r="J41" s="78"/>
    </row>
    <row r="42" spans="1:10" s="20" customFormat="1" ht="17.100000000000001" customHeight="1" x14ac:dyDescent="0.25">
      <c r="A42" s="89" t="s">
        <v>9</v>
      </c>
      <c r="C42" s="69"/>
      <c r="D42" s="69"/>
      <c r="E42" s="22"/>
      <c r="G42" s="22"/>
      <c r="H42" s="80"/>
      <c r="I42" s="25"/>
      <c r="J42" s="78"/>
    </row>
    <row r="43" spans="1:10" s="20" customFormat="1" ht="17.100000000000001" customHeight="1" x14ac:dyDescent="0.25">
      <c r="A43" s="88" t="s">
        <v>66</v>
      </c>
      <c r="C43" s="69"/>
      <c r="D43" s="69"/>
      <c r="E43" s="22"/>
      <c r="G43" s="22"/>
      <c r="H43" s="80"/>
      <c r="I43" s="25"/>
      <c r="J43" s="78"/>
    </row>
    <row r="44" spans="1:10" s="20" customFormat="1" ht="17.100000000000001" customHeight="1" x14ac:dyDescent="0.25">
      <c r="C44" s="69"/>
      <c r="D44" s="69"/>
      <c r="E44" s="22"/>
      <c r="G44" s="22"/>
      <c r="H44" s="80"/>
      <c r="I44" s="25"/>
      <c r="J44" s="78"/>
    </row>
    <row r="45" spans="1:10" s="20" customFormat="1" ht="17.100000000000001" customHeight="1" x14ac:dyDescent="0.25">
      <c r="A45" s="34" t="s">
        <v>10</v>
      </c>
      <c r="C45" s="69"/>
      <c r="D45" s="69"/>
      <c r="E45" s="22"/>
      <c r="G45" s="22"/>
      <c r="H45" s="80"/>
      <c r="I45" s="25"/>
      <c r="J45" s="78"/>
    </row>
    <row r="46" spans="1:10" s="20" customFormat="1" ht="17.100000000000001" customHeight="1" x14ac:dyDescent="0.25">
      <c r="C46" s="69"/>
      <c r="D46" s="69"/>
      <c r="E46" s="22"/>
      <c r="G46" s="22"/>
      <c r="H46" s="80"/>
      <c r="I46" s="25"/>
      <c r="J46" s="78"/>
    </row>
    <row r="47" spans="1:10" s="20" customFormat="1" ht="17.100000000000001" customHeight="1" x14ac:dyDescent="0.25">
      <c r="C47" s="69"/>
      <c r="D47" s="69"/>
      <c r="E47" s="22"/>
      <c r="G47" s="22"/>
      <c r="H47" s="80"/>
      <c r="I47" s="25"/>
      <c r="J47" s="78"/>
    </row>
  </sheetData>
  <mergeCells count="4">
    <mergeCell ref="E11:F11"/>
    <mergeCell ref="A38:E38"/>
    <mergeCell ref="A39:E39"/>
    <mergeCell ref="A40:E4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DQE YEO</vt:lpstr>
      <vt:lpstr>Detail</vt:lpstr>
      <vt:lpstr>Devis ok</vt:lpstr>
      <vt:lpstr>'Devis ok'!Zone_d_impression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 ADV2</cp:lastModifiedBy>
  <cp:lastPrinted>2026-01-06T13:07:35Z</cp:lastPrinted>
  <dcterms:created xsi:type="dcterms:W3CDTF">2022-10-05T16:01:13Z</dcterms:created>
  <dcterms:modified xsi:type="dcterms:W3CDTF">2026-01-06T13:07:39Z</dcterms:modified>
</cp:coreProperties>
</file>