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ANNEE 2025\DEVIS 2025\SGCI\DEVIS PLATEAU SIEGE\"/>
    </mc:Choice>
  </mc:AlternateContent>
  <xr:revisionPtr revIDLastSave="0" documentId="13_ncr:1_{A394B28F-C256-4EA8-B549-23364ACFB0A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QE ASSOUAN" sheetId="9" r:id="rId1"/>
    <sheet name="DETAIL" sheetId="10" r:id="rId2"/>
    <sheet name="COFFRET CLIM" sheetId="15" r:id="rId3"/>
    <sheet name="LOCAL TRI CHECK OK" sheetId="17" r:id="rId4"/>
  </sheets>
  <definedNames>
    <definedName name="_xlnm.Print_Area" localSheetId="2">'COFFRET CLIM'!$A$1:$F$51</definedName>
    <definedName name="_xlnm.Print_Area" localSheetId="1">DETAIL!$A$1:$F$102</definedName>
    <definedName name="_xlnm.Print_Area" localSheetId="0">'DQE ASSOUAN'!$A$1:$F$99</definedName>
    <definedName name="_xlnm.Print_Area" localSheetId="3">'LOCAL TRI CHECK OK'!$A$1:$F$80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7" l="1"/>
  <c r="F59" i="17" l="1"/>
  <c r="K59" i="17"/>
  <c r="K36" i="17" l="1"/>
  <c r="K41" i="17" l="1"/>
  <c r="K42" i="17"/>
  <c r="K43" i="17"/>
  <c r="K44" i="17"/>
  <c r="K45" i="17"/>
  <c r="K46" i="17"/>
  <c r="K47" i="17"/>
  <c r="K48" i="17"/>
  <c r="K54" i="17"/>
  <c r="K55" i="17"/>
  <c r="K56" i="17"/>
  <c r="K57" i="17"/>
  <c r="K58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54" i="17" s="1"/>
  <c r="A55" i="17" s="1"/>
  <c r="A56" i="17" s="1"/>
  <c r="A57" i="17" s="1"/>
  <c r="A58" i="17" s="1"/>
  <c r="A59" i="17" s="1"/>
  <c r="A60" i="17" s="1"/>
  <c r="F55" i="17"/>
  <c r="F56" i="17"/>
  <c r="F57" i="17"/>
  <c r="F58" i="17"/>
  <c r="F60" i="17"/>
  <c r="F54" i="17" l="1"/>
  <c r="F48" i="17"/>
  <c r="F47" i="17"/>
  <c r="F46" i="17"/>
  <c r="F45" i="17"/>
  <c r="F44" i="17"/>
  <c r="F43" i="17"/>
  <c r="F42" i="17"/>
  <c r="F41" i="17"/>
  <c r="K40" i="17"/>
  <c r="E40" i="17" s="1"/>
  <c r="F40" i="17" s="1"/>
  <c r="F39" i="17"/>
  <c r="F38" i="17"/>
  <c r="F37" i="17"/>
  <c r="F36" i="17"/>
  <c r="K35" i="17"/>
  <c r="F35" i="17"/>
  <c r="K34" i="17"/>
  <c r="F34" i="17"/>
  <c r="K33" i="17"/>
  <c r="E33" i="17" s="1"/>
  <c r="F33" i="17" s="1"/>
  <c r="K32" i="17"/>
  <c r="F32" i="17"/>
  <c r="K31" i="17"/>
  <c r="F31" i="17"/>
  <c r="K30" i="17"/>
  <c r="F30" i="17"/>
  <c r="K29" i="17"/>
  <c r="F29" i="17"/>
  <c r="K28" i="17"/>
  <c r="F28" i="17"/>
  <c r="K27" i="17"/>
  <c r="E27" i="17" s="1"/>
  <c r="F27" i="17" s="1"/>
  <c r="K26" i="17"/>
  <c r="F26" i="17"/>
  <c r="K25" i="17"/>
  <c r="F25" i="17"/>
  <c r="K24" i="17"/>
  <c r="E24" i="17" s="1"/>
  <c r="F24" i="17" s="1"/>
  <c r="K23" i="17"/>
  <c r="F23" i="17"/>
  <c r="K22" i="17"/>
  <c r="F22" i="17"/>
  <c r="K35" i="15"/>
  <c r="F35" i="15"/>
  <c r="K34" i="15"/>
  <c r="K21" i="15"/>
  <c r="F21" i="15"/>
  <c r="K33" i="15"/>
  <c r="F33" i="15"/>
  <c r="K32" i="15"/>
  <c r="F32" i="15"/>
  <c r="K31" i="15"/>
  <c r="F31" i="15"/>
  <c r="K30" i="15"/>
  <c r="F30" i="15"/>
  <c r="K29" i="15"/>
  <c r="F29" i="15"/>
  <c r="K28" i="15"/>
  <c r="F28" i="15"/>
  <c r="K27" i="15"/>
  <c r="F27" i="15"/>
  <c r="K26" i="15"/>
  <c r="F26" i="15"/>
  <c r="K25" i="15"/>
  <c r="F25" i="15"/>
  <c r="K24" i="15"/>
  <c r="F24" i="15"/>
  <c r="K23" i="15"/>
  <c r="F23" i="15"/>
  <c r="K22" i="15"/>
  <c r="E22" i="15" s="1"/>
  <c r="F22" i="15" s="1"/>
  <c r="F44" i="15" l="1"/>
  <c r="F73" i="17" l="1"/>
  <c r="F74" i="17" s="1"/>
  <c r="F45" i="15"/>
  <c r="F46" i="15" s="1"/>
  <c r="K64" i="10" l="1"/>
  <c r="K63" i="10"/>
  <c r="K26" i="10"/>
  <c r="K27" i="10"/>
  <c r="K28" i="10"/>
  <c r="K29" i="10"/>
  <c r="K30" i="10"/>
  <c r="K31" i="10"/>
  <c r="K32" i="10"/>
  <c r="K33" i="10"/>
  <c r="K34" i="10"/>
  <c r="K35" i="10"/>
  <c r="K36" i="10"/>
  <c r="K25" i="10"/>
  <c r="E25" i="10" s="1"/>
  <c r="F62" i="10" l="1"/>
  <c r="K62" i="10"/>
  <c r="K82" i="10"/>
  <c r="K61" i="10"/>
  <c r="E61" i="10" s="1"/>
  <c r="F61" i="10" s="1"/>
  <c r="K53" i="10"/>
  <c r="K54" i="10"/>
  <c r="E54" i="10" s="1"/>
  <c r="F54" i="10" s="1"/>
  <c r="K55" i="10"/>
  <c r="K56" i="10"/>
  <c r="K48" i="10"/>
  <c r="E48" i="10" s="1"/>
  <c r="F48" i="10" s="1"/>
  <c r="K49" i="10"/>
  <c r="K50" i="10"/>
  <c r="K51" i="10"/>
  <c r="K52" i="10"/>
  <c r="E52" i="10" s="1"/>
  <c r="F52" i="10" s="1"/>
  <c r="K39" i="10"/>
  <c r="K40" i="10"/>
  <c r="F40" i="10" s="1"/>
  <c r="K42" i="10"/>
  <c r="K43" i="10"/>
  <c r="E43" i="10" s="1"/>
  <c r="F43" i="10" s="1"/>
  <c r="K44" i="10"/>
  <c r="K45" i="10"/>
  <c r="E45" i="10" s="1"/>
  <c r="F45" i="10" s="1"/>
  <c r="K46" i="10"/>
  <c r="K47" i="10"/>
  <c r="K37" i="10"/>
  <c r="F39" i="10"/>
  <c r="F42" i="10"/>
  <c r="F44" i="10"/>
  <c r="F46" i="10"/>
  <c r="F37" i="10"/>
  <c r="F26" i="10"/>
  <c r="F27" i="10"/>
  <c r="F28" i="10"/>
  <c r="F29" i="10"/>
  <c r="F30" i="10"/>
  <c r="F31" i="10"/>
  <c r="F32" i="10"/>
  <c r="F33" i="10"/>
  <c r="F34" i="10"/>
  <c r="F35" i="10"/>
  <c r="F36" i="10"/>
  <c r="F47" i="10"/>
  <c r="F49" i="10"/>
  <c r="F50" i="10"/>
  <c r="F51" i="10"/>
  <c r="F53" i="10"/>
  <c r="F55" i="10"/>
  <c r="F56" i="10"/>
  <c r="F57" i="10"/>
  <c r="F58" i="10"/>
  <c r="F59" i="10"/>
  <c r="F60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82" i="10"/>
  <c r="F25" i="10"/>
  <c r="F94" i="10" l="1"/>
  <c r="F95" i="10" s="1"/>
  <c r="F96" i="10" l="1"/>
  <c r="F91" i="9" l="1"/>
  <c r="F92" i="9" s="1"/>
  <c r="F93" i="9" l="1"/>
</calcChain>
</file>

<file path=xl/sharedStrings.xml><?xml version="1.0" encoding="utf-8"?>
<sst xmlns="http://schemas.openxmlformats.org/spreadsheetml/2006/main" count="430" uniqueCount="127">
  <si>
    <t>U</t>
  </si>
  <si>
    <t>P.U.
(CFA)</t>
  </si>
  <si>
    <t>TOTAL TTC</t>
  </si>
  <si>
    <t xml:space="preserve">Arrêté le présent devis à la somme de: </t>
  </si>
  <si>
    <t>SERVICE COMMERCIAL</t>
  </si>
  <si>
    <r>
      <rPr>
        <b/>
        <sz val="12"/>
        <rFont val="Garamond"/>
        <family val="1"/>
      </rPr>
      <t>N°</t>
    </r>
  </si>
  <si>
    <r>
      <rPr>
        <b/>
        <sz val="12"/>
        <rFont val="Garamond"/>
        <family val="1"/>
      </rPr>
      <t>DESIGNATION DES OUVRAGES</t>
    </r>
  </si>
  <si>
    <t xml:space="preserve">TOTAL HT </t>
  </si>
  <si>
    <r>
      <rPr>
        <b/>
        <sz val="12"/>
        <rFont val="Garamond"/>
        <family val="1"/>
      </rPr>
      <t>TVA (18%)</t>
    </r>
  </si>
  <si>
    <t>QTES</t>
  </si>
  <si>
    <t>PRIX T. (CFA)</t>
  </si>
  <si>
    <t>DEVIS N°</t>
  </si>
  <si>
    <t xml:space="preserve">Fourniture </t>
  </si>
  <si>
    <t xml:space="preserve">Raccordement et mise en service </t>
  </si>
  <si>
    <t>ens</t>
  </si>
  <si>
    <t xml:space="preserve">outillage: </t>
  </si>
  <si>
    <t>Service Bénéficiaire (Le site) : SIEGE</t>
  </si>
  <si>
    <t>Demandeur de l'offre : Mr KOULIBALY HOMART</t>
  </si>
  <si>
    <t>Chargé d'affaire : Mr KOULIBALY HOMART</t>
  </si>
  <si>
    <t>TECHNICIEN UNIVELECT: N'GUESSAN ARMEL</t>
  </si>
  <si>
    <t>I</t>
  </si>
  <si>
    <t xml:space="preserve">Caisse à outils </t>
  </si>
  <si>
    <t>ml</t>
  </si>
  <si>
    <t>Vis parker n°8</t>
  </si>
  <si>
    <t xml:space="preserve">Escabeau </t>
  </si>
  <si>
    <t xml:space="preserve">Perceuse </t>
  </si>
  <si>
    <t>Nombre d'intervenants : 2</t>
  </si>
  <si>
    <t xml:space="preserve">Mise en œuvre </t>
  </si>
  <si>
    <t>PRESTATION : fourniture des equipements électriques pour correction de defauts</t>
  </si>
  <si>
    <t xml:space="preserve">Pose des equipements </t>
  </si>
  <si>
    <t>Repartiteur 4P 125A ref LGY412548</t>
  </si>
  <si>
    <t>II</t>
  </si>
  <si>
    <t xml:space="preserve">1ER SOUS SOL </t>
  </si>
  <si>
    <t>Fil souple bleu 16mm²</t>
  </si>
  <si>
    <t>Fil souple noir 16mm²</t>
  </si>
  <si>
    <t>i</t>
  </si>
  <si>
    <t>Fil souple noir 6mm²</t>
  </si>
  <si>
    <t>Fil souple bleu 6mm²</t>
  </si>
  <si>
    <t>Fil souple bleu 2,5mm²</t>
  </si>
  <si>
    <t>Fil souple noir 2,5mm²</t>
  </si>
  <si>
    <t>Embout de câblage 16mm²</t>
  </si>
  <si>
    <t>Embout de câblage 6mm²</t>
  </si>
  <si>
    <t>Embout de câblage 2,5mm²</t>
  </si>
  <si>
    <t xml:space="preserve">Embout de câble 4mm² </t>
  </si>
  <si>
    <t>Fil souple bleu 4mm²</t>
  </si>
  <si>
    <t>Fil souple noir 4mm²</t>
  </si>
  <si>
    <t>Interrupteur Differentiel 4P 63A 300mA</t>
  </si>
  <si>
    <t>Interrupteur Differentiel 4P 40A 30mA</t>
  </si>
  <si>
    <t>Coffret apparent (4*24) 96module PrismaSet XS LVSXL424 - porte pleine</t>
  </si>
  <si>
    <t xml:space="preserve">Local tri-check </t>
  </si>
  <si>
    <t xml:space="preserve">Coffret normal  infirmerie </t>
  </si>
  <si>
    <t xml:space="preserve">Disjoncteur 4P-63A schneider </t>
  </si>
  <si>
    <t xml:space="preserve">Disjoncteur 4P-25A schneider </t>
  </si>
  <si>
    <t>Parafoudre 4P-20kA type 2</t>
  </si>
  <si>
    <t>Interrupteur differentiel 4P-25A 300mA</t>
  </si>
  <si>
    <t xml:space="preserve">DPN 10A </t>
  </si>
  <si>
    <t>Repartiteur 4P 100A ref LGY410048</t>
  </si>
  <si>
    <t>Interrupteur differentiel 4P-40A 30mA</t>
  </si>
  <si>
    <t xml:space="preserve">DPN 16A </t>
  </si>
  <si>
    <t>Câble HG1000 5G16mm²</t>
  </si>
  <si>
    <t>Câble VGV 3*2,5mm²</t>
  </si>
  <si>
    <t xml:space="preserve">Câble VGV 3*1,5mm² </t>
  </si>
  <si>
    <t>Boite plexo 280*160</t>
  </si>
  <si>
    <t>Barrette de domino 16A legrand</t>
  </si>
  <si>
    <t>Barrette de domino 25A legrand</t>
  </si>
  <si>
    <t>Barrette de domino 10A legrand</t>
  </si>
  <si>
    <t>Bornier de 16mm²</t>
  </si>
  <si>
    <t>Bornier de 4mm²</t>
  </si>
  <si>
    <t>Telerupteur 2P-16A</t>
  </si>
  <si>
    <t xml:space="preserve">Collier colring </t>
  </si>
  <si>
    <t>Fil souple bleu 10mm²</t>
  </si>
  <si>
    <t>Fil souple noir 10mm²</t>
  </si>
  <si>
    <t xml:space="preserve">Embout de câble 10mm² </t>
  </si>
  <si>
    <t>Cheville fisher n°12</t>
  </si>
  <si>
    <t>Cheville fisher n°8</t>
  </si>
  <si>
    <t>Tirfond n°10</t>
  </si>
  <si>
    <t xml:space="preserve">Chemin de câble 200*50 </t>
  </si>
  <si>
    <t xml:space="preserve">Support direct pour chemin </t>
  </si>
  <si>
    <t>lg</t>
  </si>
  <si>
    <t>III</t>
  </si>
  <si>
    <t>Durée d'intervention : 4 jours</t>
  </si>
  <si>
    <t xml:space="preserve">DQE </t>
  </si>
  <si>
    <t>PRESTATION :FOURNITURE ET REMPLACEMENT DES</t>
  </si>
  <si>
    <t>Service Bénéficiaire :  PLATEAU SIEGE</t>
  </si>
  <si>
    <t>Demandeur de l'offre : KOULIBALY HOMART</t>
  </si>
  <si>
    <t>Chargé d'affaire :  KOULIBALY HOMART</t>
  </si>
  <si>
    <t>EQUIPEMENTS ELECTRIQUES APRES MAINTENANCE - 1 ER SOUS SOL</t>
  </si>
  <si>
    <t>Remplacement des équipements - Travaux sous contrat</t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</si>
  <si>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</si>
  <si>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r>
      <rPr>
        <b/>
        <sz val="12"/>
        <color theme="1"/>
        <rFont val="Garamond"/>
        <family val="1"/>
      </rPr>
      <t>Delai d'éxecution des travaux</t>
    </r>
    <r>
      <rPr>
        <sz val="12"/>
        <color theme="1"/>
        <rFont val="Garamond"/>
        <family val="1"/>
      </rPr>
      <t xml:space="preserve"> : 04 jours</t>
    </r>
  </si>
  <si>
    <t>Coffret Clim caisse principale </t>
  </si>
  <si>
    <t xml:space="preserve">Pqt </t>
  </si>
  <si>
    <t>Pqt</t>
  </si>
  <si>
    <t>pqt</t>
  </si>
  <si>
    <t xml:space="preserve">Coffret apparent 96 modules </t>
  </si>
  <si>
    <t>Repartiteur 4P 125A</t>
  </si>
  <si>
    <t>Disjoncteur 4P-63A</t>
  </si>
  <si>
    <t xml:space="preserve">Disjoncteur 4P-25A </t>
  </si>
  <si>
    <t xml:space="preserve">Repartiteur 4P 100A </t>
  </si>
  <si>
    <t>PRESTATION :FOURNITURE ET REMPLACEMENT DES EQUIPEMENTS</t>
  </si>
  <si>
    <t>(COFFRET CLIM-COFFRET NORMAL INFIMIERIE)</t>
  </si>
  <si>
    <t>u</t>
  </si>
  <si>
    <t>Accessoires dvers de pose - Materiels sous contrat</t>
  </si>
  <si>
    <t xml:space="preserve"> ELECTRIQUES POUR CORRECTION DE RELEVE SOCOTEC 1er SOUS SOL</t>
  </si>
  <si>
    <t>Suite 1/1 du devis 0971/2025</t>
  </si>
  <si>
    <t>DEVIS N°0971/2025</t>
  </si>
  <si>
    <t>(LOCAL TRI CHECK)</t>
  </si>
  <si>
    <t>DEVIS N°0972/2025</t>
  </si>
  <si>
    <r>
      <rPr>
        <b/>
        <sz val="12"/>
        <color theme="1"/>
        <rFont val="Garamond"/>
        <family val="1"/>
      </rPr>
      <t>Delai d'éxecution des travaux</t>
    </r>
    <r>
      <rPr>
        <sz val="12"/>
        <color theme="1"/>
        <rFont val="Garamond"/>
        <family val="1"/>
      </rPr>
      <t xml:space="preserve"> : 1 jour</t>
    </r>
  </si>
  <si>
    <t>Un million huit cent quatre-vingt-dix-sept mille trois cent quarante-neuf  Francs CFA</t>
  </si>
  <si>
    <r>
      <rPr>
        <b/>
        <sz val="12"/>
        <color theme="1"/>
        <rFont val="Garamond"/>
        <family val="1"/>
      </rPr>
      <t>DATE</t>
    </r>
    <r>
      <rPr>
        <sz val="12"/>
        <color theme="1"/>
        <rFont val="Garamond"/>
        <family val="1"/>
      </rPr>
      <t xml:space="preserve"> :28/11/2025</t>
    </r>
  </si>
  <si>
    <t>1.1</t>
  </si>
  <si>
    <t>1.2</t>
  </si>
  <si>
    <t>1.6</t>
  </si>
  <si>
    <t>2.1</t>
  </si>
  <si>
    <r>
      <rPr>
        <b/>
        <sz val="12"/>
        <color theme="1"/>
        <rFont val="Garamond"/>
        <family val="1"/>
      </rPr>
      <t xml:space="preserve">DATE </t>
    </r>
    <r>
      <rPr>
        <sz val="12"/>
        <color theme="1"/>
        <rFont val="Garamond"/>
        <family val="1"/>
      </rPr>
      <t>:28/11/2025</t>
    </r>
  </si>
  <si>
    <t>Trois cent soixante-huit mille  cent soixante Francs CFA</t>
  </si>
  <si>
    <t>1.3</t>
  </si>
  <si>
    <t>1.4</t>
  </si>
  <si>
    <t>1.5</t>
  </si>
  <si>
    <t>1.7</t>
  </si>
  <si>
    <t>1.8</t>
  </si>
  <si>
    <t>1.9</t>
  </si>
  <si>
    <t>1.10</t>
  </si>
  <si>
    <t>1.11</t>
  </si>
  <si>
    <t>1.12</t>
  </si>
  <si>
    <t>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</si>
</sst>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##0;###0"/>
    <numFmt numFmtId="166" formatCode="_-* #,##0_-;\-* #,##0_-;_-* &quot;-&quot;??_-;_-@_-"/>
    <numFmt numFmtId="167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  <font>
      <sz val="12"/>
      <color rgb="FF000000"/>
      <name val="Garamond"/>
      <family val="1"/>
    </font>
    <font>
      <b/>
      <u/>
      <sz val="12"/>
      <color theme="1"/>
      <name val="Garamond"/>
      <family val="1"/>
    </font>
    <font>
      <i/>
      <u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i/>
      <sz val="12"/>
      <color theme="1"/>
      <name val="Garamond"/>
      <family val="1"/>
    </font>
    <font>
      <b/>
      <sz val="12"/>
      <color rgb="FF000000"/>
      <name val="Garamond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2">
    <xf numFmtId="0" fontId="0" fillId="0" borderId="0" xfId="0"/>
    <xf numFmtId="14" fontId="2" fillId="0" borderId="0" xfId="1" applyNumberFormat="1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6" fontId="5" fillId="3" borderId="3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3" fontId="4" fillId="2" borderId="5" xfId="1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4" fillId="0" borderId="0" xfId="0" applyNumberFormat="1" applyFont="1"/>
    <xf numFmtId="41" fontId="4" fillId="0" borderId="0" xfId="0" applyNumberFormat="1" applyFont="1" applyAlignment="1">
      <alignment horizontal="center"/>
    </xf>
    <xf numFmtId="41" fontId="3" fillId="0" borderId="0" xfId="0" applyNumberFormat="1" applyFont="1"/>
    <xf numFmtId="43" fontId="6" fillId="0" borderId="1" xfId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166" fontId="4" fillId="0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6" fontId="4" fillId="0" borderId="0" xfId="1" applyNumberFormat="1" applyFont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6" fontId="4" fillId="0" borderId="3" xfId="1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2" borderId="0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1" fontId="4" fillId="0" borderId="0" xfId="0" applyNumberFormat="1" applyFont="1" applyAlignment="1">
      <alignment horizontal="center" vertical="center"/>
    </xf>
    <xf numFmtId="41" fontId="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41" fontId="4" fillId="4" borderId="0" xfId="0" applyNumberFormat="1" applyFont="1" applyFill="1" applyAlignment="1">
      <alignment horizontal="center" vertical="center"/>
    </xf>
    <xf numFmtId="41" fontId="4" fillId="4" borderId="0" xfId="0" applyNumberFormat="1" applyFont="1" applyFill="1"/>
    <xf numFmtId="166" fontId="4" fillId="4" borderId="0" xfId="1" applyNumberFormat="1" applyFont="1" applyFill="1" applyAlignment="1">
      <alignment horizontal="center" vertical="center"/>
    </xf>
    <xf numFmtId="167" fontId="4" fillId="4" borderId="0" xfId="1" applyNumberFormat="1" applyFont="1" applyFill="1"/>
    <xf numFmtId="166" fontId="4" fillId="4" borderId="0" xfId="1" applyNumberFormat="1" applyFont="1" applyFill="1"/>
    <xf numFmtId="166" fontId="4" fillId="4" borderId="0" xfId="1" applyNumberFormat="1" applyFont="1" applyFill="1" applyAlignment="1">
      <alignment horizontal="center"/>
    </xf>
    <xf numFmtId="49" fontId="9" fillId="4" borderId="0" xfId="0" applyNumberFormat="1" applyFont="1" applyFill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14" fontId="4" fillId="4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1" fillId="0" borderId="3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 wrapText="1"/>
    </xf>
    <xf numFmtId="166" fontId="3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11" fillId="0" borderId="3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1" fontId="4" fillId="0" borderId="0" xfId="1" applyNumberFormat="1" applyFont="1" applyFill="1" applyAlignment="1">
      <alignment horizontal="center" vertical="center"/>
    </xf>
    <xf numFmtId="41" fontId="4" fillId="0" borderId="0" xfId="3" applyFont="1" applyAlignment="1">
      <alignment horizontal="center" vertical="center"/>
    </xf>
    <xf numFmtId="41" fontId="4" fillId="4" borderId="0" xfId="3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41" fontId="3" fillId="0" borderId="0" xfId="3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166" fontId="4" fillId="0" borderId="0" xfId="1" applyNumberFormat="1" applyFont="1" applyFill="1" applyAlignment="1">
      <alignment horizontal="center"/>
    </xf>
    <xf numFmtId="167" fontId="4" fillId="0" borderId="0" xfId="1" applyNumberFormat="1" applyFont="1" applyFill="1" applyAlignment="1"/>
    <xf numFmtId="166" fontId="4" fillId="0" borderId="0" xfId="1" applyNumberFormat="1" applyFont="1" applyFill="1" applyAlignment="1"/>
    <xf numFmtId="49" fontId="9" fillId="0" borderId="0" xfId="0" applyNumberFormat="1" applyFont="1" applyAlignment="1">
      <alignment horizontal="center"/>
    </xf>
    <xf numFmtId="167" fontId="4" fillId="0" borderId="0" xfId="1" applyNumberFormat="1" applyFont="1" applyFill="1"/>
    <xf numFmtId="166" fontId="4" fillId="0" borderId="0" xfId="1" applyNumberFormat="1" applyFont="1" applyFill="1"/>
    <xf numFmtId="166" fontId="4" fillId="4" borderId="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7" fontId="4" fillId="0" borderId="0" xfId="1" applyNumberFormat="1" applyFont="1" applyFill="1" applyAlignment="1">
      <alignment horizontal="left" vertical="top"/>
    </xf>
    <xf numFmtId="166" fontId="4" fillId="0" borderId="0" xfId="1" applyNumberFormat="1" applyFont="1" applyFill="1" applyAlignment="1">
      <alignment horizontal="left" vertical="top"/>
    </xf>
    <xf numFmtId="41" fontId="4" fillId="0" borderId="0" xfId="3" applyFont="1" applyFill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4" fillId="4" borderId="3" xfId="0" applyFont="1" applyFill="1" applyBorder="1" applyAlignment="1">
      <alignment horizontal="left" vertical="center" wrapText="1"/>
    </xf>
    <xf numFmtId="41" fontId="4" fillId="4" borderId="0" xfId="1" applyNumberFormat="1" applyFont="1" applyFill="1" applyAlignment="1">
      <alignment horizontal="center" vertical="center"/>
    </xf>
    <xf numFmtId="0" fontId="4" fillId="4" borderId="0" xfId="1" applyNumberFormat="1" applyFont="1" applyFill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3" fillId="0" borderId="0" xfId="1" applyNumberFormat="1" applyFont="1"/>
    <xf numFmtId="166" fontId="4" fillId="0" borderId="0" xfId="1" applyNumberFormat="1" applyFont="1" applyAlignment="1">
      <alignment horizontal="left" vertical="center"/>
    </xf>
    <xf numFmtId="0" fontId="4" fillId="0" borderId="4" xfId="0" applyFont="1" applyBorder="1" applyAlignment="1">
      <alignment horizontal="left"/>
    </xf>
    <xf numFmtId="14" fontId="2" fillId="4" borderId="0" xfId="1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6" fontId="4" fillId="0" borderId="1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2" borderId="10" xfId="1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4" fillId="2" borderId="10" xfId="0" applyFont="1" applyFill="1" applyBorder="1" applyAlignment="1">
      <alignment horizontal="center" vertical="top" wrapText="1"/>
    </xf>
    <xf numFmtId="166" fontId="4" fillId="0" borderId="8" xfId="1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4" fillId="0" borderId="0" xfId="0" applyFont="1" applyBorder="1"/>
  </cellXfs>
  <cellStyles count="4">
    <cellStyle name="Milliers" xfId="1" builtinId="3"/>
    <cellStyle name="Milliers [0]" xfId="3" builtinId="6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7</xdr:row>
      <xdr:rowOff>171449</xdr:rowOff>
    </xdr:from>
    <xdr:to>
      <xdr:col>7</xdr:col>
      <xdr:colOff>76200</xdr:colOff>
      <xdr:row>16</xdr:row>
      <xdr:rowOff>142874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34050" y="1571624"/>
          <a:ext cx="2686050" cy="18192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7</xdr:row>
      <xdr:rowOff>47624</xdr:rowOff>
    </xdr:from>
    <xdr:to>
      <xdr:col>6</xdr:col>
      <xdr:colOff>352425</xdr:colOff>
      <xdr:row>17</xdr:row>
      <xdr:rowOff>19049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E12AE39-D217-40BC-B1BE-D310CFF41A62}"/>
            </a:ext>
          </a:extLst>
        </xdr:cNvPr>
        <xdr:cNvSpPr/>
      </xdr:nvSpPr>
      <xdr:spPr>
        <a:xfrm>
          <a:off x="5372100" y="1447799"/>
          <a:ext cx="2686050" cy="20288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174625</xdr:colOff>
      <xdr:row>2</xdr:row>
      <xdr:rowOff>59531</xdr:rowOff>
    </xdr:from>
    <xdr:to>
      <xdr:col>5</xdr:col>
      <xdr:colOff>1154112</xdr:colOff>
      <xdr:row>10</xdr:row>
      <xdr:rowOff>147638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CD20C29-EEE8-4D1F-9422-FDCCF1464387}"/>
            </a:ext>
          </a:extLst>
        </xdr:cNvPr>
        <xdr:cNvSpPr/>
      </xdr:nvSpPr>
      <xdr:spPr>
        <a:xfrm>
          <a:off x="5105797" y="654844"/>
          <a:ext cx="2438003" cy="16954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335757</xdr:colOff>
      <xdr:row>0</xdr:row>
      <xdr:rowOff>188515</xdr:rowOff>
    </xdr:from>
    <xdr:to>
      <xdr:col>5</xdr:col>
      <xdr:colOff>1051718</xdr:colOff>
      <xdr:row>10</xdr:row>
      <xdr:rowOff>79375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B9AD161-8411-4912-874F-3525748A5084}"/>
            </a:ext>
          </a:extLst>
        </xdr:cNvPr>
        <xdr:cNvSpPr/>
      </xdr:nvSpPr>
      <xdr:spPr>
        <a:xfrm>
          <a:off x="5018882" y="188515"/>
          <a:ext cx="2581274" cy="187523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N107"/>
  <sheetViews>
    <sheetView showGridLines="0" topLeftCell="A58" zoomScaleNormal="100" zoomScaleSheetLayoutView="96" zoomScalePageLayoutView="63" workbookViewId="0">
      <selection activeCell="A71" sqref="A71:XFD71"/>
    </sheetView>
  </sheetViews>
  <sheetFormatPr baseColWidth="10" defaultColWidth="10.85546875" defaultRowHeight="15.75" x14ac:dyDescent="0.25"/>
  <cols>
    <col min="1" max="1" width="5.42578125" style="3" customWidth="1"/>
    <col min="2" max="2" width="64.85546875" style="7" customWidth="1"/>
    <col min="3" max="3" width="6.140625" style="18" customWidth="1"/>
    <col min="4" max="4" width="8.42578125" style="18" bestFit="1" customWidth="1"/>
    <col min="5" max="5" width="13.42578125" style="38" customWidth="1"/>
    <col min="6" max="6" width="17.28515625" style="38" customWidth="1"/>
    <col min="7" max="7" width="9.5703125" style="3" customWidth="1"/>
    <col min="8" max="8" width="10.85546875" style="53"/>
    <col min="9" max="9" width="7.5703125" style="18" customWidth="1"/>
    <col min="10" max="10" width="12.140625" style="18" customWidth="1"/>
    <col min="11" max="11" width="10.85546875" style="18"/>
    <col min="12" max="12" width="11.5703125" style="20" customWidth="1"/>
    <col min="13" max="13" width="57.42578125" style="3" customWidth="1"/>
    <col min="14" max="14" width="7.5703125" style="18" customWidth="1"/>
    <col min="15" max="16384" width="10.85546875" style="3"/>
  </cols>
  <sheetData>
    <row r="10" spans="1:12" x14ac:dyDescent="0.25">
      <c r="A10" s="2" t="s">
        <v>11</v>
      </c>
      <c r="B10" s="50"/>
      <c r="F10" s="1"/>
    </row>
    <row r="11" spans="1:12" s="63" customFormat="1" ht="17.100000000000001" customHeight="1" x14ac:dyDescent="0.25">
      <c r="A11" s="60" t="s">
        <v>28</v>
      </c>
      <c r="D11" s="67"/>
      <c r="E11" s="66"/>
      <c r="F11" s="67"/>
      <c r="G11" s="67"/>
      <c r="H11" s="67"/>
      <c r="I11" s="68"/>
      <c r="J11" s="62"/>
      <c r="K11" s="69"/>
    </row>
    <row r="12" spans="1:12" s="63" customFormat="1" ht="17.100000000000001" customHeight="1" x14ac:dyDescent="0.25">
      <c r="A12" s="60" t="s">
        <v>16</v>
      </c>
      <c r="D12" s="67"/>
      <c r="E12" s="66"/>
      <c r="F12" s="67"/>
      <c r="G12" s="67"/>
      <c r="H12" s="67"/>
      <c r="I12" s="68"/>
      <c r="J12" s="62"/>
      <c r="K12" s="69"/>
    </row>
    <row r="13" spans="1:12" s="63" customFormat="1" ht="17.100000000000001" customHeight="1" x14ac:dyDescent="0.25">
      <c r="A13" s="60" t="s">
        <v>17</v>
      </c>
      <c r="D13" s="67"/>
      <c r="E13" s="62"/>
      <c r="F13" s="67"/>
      <c r="G13" s="67"/>
      <c r="H13" s="67"/>
      <c r="I13" s="68"/>
      <c r="J13" s="62"/>
      <c r="K13" s="69"/>
      <c r="L13" s="70"/>
    </row>
    <row r="14" spans="1:12" s="63" customFormat="1" ht="17.100000000000001" customHeight="1" x14ac:dyDescent="0.25">
      <c r="A14" s="60" t="s">
        <v>18</v>
      </c>
      <c r="D14" s="67"/>
      <c r="E14" s="66"/>
      <c r="F14" s="67"/>
      <c r="G14" s="67"/>
      <c r="H14" s="67"/>
      <c r="I14" s="68"/>
      <c r="J14" s="62"/>
      <c r="K14" s="69"/>
    </row>
    <row r="15" spans="1:12" s="63" customFormat="1" ht="17.100000000000001" customHeight="1" x14ac:dyDescent="0.25">
      <c r="A15" s="60" t="s">
        <v>19</v>
      </c>
      <c r="D15" s="67"/>
      <c r="E15" s="62"/>
      <c r="F15" s="67"/>
      <c r="G15" s="67"/>
      <c r="H15" s="67"/>
      <c r="I15" s="68"/>
      <c r="J15" s="62"/>
      <c r="K15" s="69"/>
    </row>
    <row r="16" spans="1:12" x14ac:dyDescent="0.25">
      <c r="A16" s="2"/>
    </row>
    <row r="17" spans="1:14" x14ac:dyDescent="0.25">
      <c r="E17" s="18"/>
      <c r="F17" s="18"/>
    </row>
    <row r="18" spans="1:14" s="63" customFormat="1" x14ac:dyDescent="0.25">
      <c r="A18" s="60"/>
      <c r="B18" s="61"/>
      <c r="C18" s="62"/>
      <c r="D18" s="62"/>
      <c r="E18" s="73">
        <v>45959</v>
      </c>
      <c r="F18" s="62"/>
      <c r="H18" s="64"/>
      <c r="I18" s="62"/>
      <c r="J18" s="62"/>
      <c r="K18" s="62"/>
      <c r="L18" s="65"/>
      <c r="N18" s="62"/>
    </row>
    <row r="19" spans="1:14" s="63" customFormat="1" x14ac:dyDescent="0.25">
      <c r="A19" s="60"/>
      <c r="B19" s="61"/>
      <c r="C19" s="62"/>
      <c r="D19" s="62"/>
      <c r="E19" s="66"/>
      <c r="F19" s="66"/>
      <c r="H19" s="64"/>
      <c r="I19" s="62"/>
      <c r="J19" s="62"/>
      <c r="K19" s="62"/>
      <c r="L19" s="65"/>
      <c r="N19" s="62"/>
    </row>
    <row r="20" spans="1:14" s="63" customFormat="1" x14ac:dyDescent="0.25">
      <c r="A20" s="60"/>
      <c r="B20" s="61"/>
      <c r="C20" s="62"/>
      <c r="D20" s="118"/>
      <c r="E20" s="118"/>
      <c r="F20" s="118"/>
      <c r="H20" s="64"/>
      <c r="I20" s="62"/>
      <c r="J20" s="62"/>
      <c r="K20" s="62"/>
      <c r="L20" s="65"/>
      <c r="N20" s="62"/>
    </row>
    <row r="21" spans="1:14" x14ac:dyDescent="0.25">
      <c r="A21" s="117"/>
      <c r="B21" s="117"/>
    </row>
    <row r="22" spans="1:14" s="4" customFormat="1" ht="19.5" customHeight="1" x14ac:dyDescent="0.25">
      <c r="A22" s="9" t="s">
        <v>5</v>
      </c>
      <c r="B22" s="51" t="s">
        <v>6</v>
      </c>
      <c r="C22" s="10" t="s">
        <v>0</v>
      </c>
      <c r="D22" s="11" t="s">
        <v>9</v>
      </c>
      <c r="E22" s="36" t="s">
        <v>1</v>
      </c>
      <c r="F22" s="12" t="s">
        <v>10</v>
      </c>
      <c r="H22" s="53"/>
      <c r="I22" s="18"/>
      <c r="J22" s="18"/>
      <c r="K22" s="18"/>
      <c r="L22" s="21"/>
      <c r="N22" s="18"/>
    </row>
    <row r="23" spans="1:14" ht="16.5" customHeight="1" x14ac:dyDescent="0.25">
      <c r="A23" s="72" t="s">
        <v>20</v>
      </c>
      <c r="B23" s="71" t="s">
        <v>32</v>
      </c>
      <c r="C23" s="30"/>
      <c r="D23" s="5"/>
      <c r="E23" s="39" t="s">
        <v>35</v>
      </c>
      <c r="F23" s="40"/>
      <c r="H23" s="54"/>
      <c r="J23" s="55"/>
    </row>
    <row r="24" spans="1:14" ht="16.5" customHeight="1" x14ac:dyDescent="0.25">
      <c r="A24" s="72">
        <v>3</v>
      </c>
      <c r="B24" s="48" t="s">
        <v>33</v>
      </c>
      <c r="C24" s="30" t="s">
        <v>22</v>
      </c>
      <c r="D24" s="5">
        <v>2</v>
      </c>
      <c r="E24" s="39"/>
      <c r="F24" s="40"/>
      <c r="H24" s="54"/>
      <c r="J24" s="55"/>
    </row>
    <row r="25" spans="1:14" ht="16.5" customHeight="1" x14ac:dyDescent="0.25">
      <c r="A25" s="72">
        <v>4</v>
      </c>
      <c r="B25" s="48" t="s">
        <v>34</v>
      </c>
      <c r="C25" s="30" t="s">
        <v>22</v>
      </c>
      <c r="D25" s="5">
        <v>6</v>
      </c>
      <c r="E25" s="39"/>
      <c r="F25" s="40"/>
      <c r="H25" s="54"/>
      <c r="J25" s="55"/>
    </row>
    <row r="26" spans="1:14" ht="16.5" customHeight="1" x14ac:dyDescent="0.25">
      <c r="A26" s="72">
        <v>5</v>
      </c>
      <c r="B26" s="48" t="s">
        <v>36</v>
      </c>
      <c r="C26" s="30" t="s">
        <v>22</v>
      </c>
      <c r="D26" s="5">
        <v>30</v>
      </c>
      <c r="E26" s="39"/>
      <c r="F26" s="40"/>
      <c r="H26" s="54"/>
      <c r="J26" s="55"/>
    </row>
    <row r="27" spans="1:14" ht="16.5" customHeight="1" x14ac:dyDescent="0.25">
      <c r="A27" s="72">
        <v>3</v>
      </c>
      <c r="B27" s="48" t="s">
        <v>37</v>
      </c>
      <c r="C27" s="30" t="s">
        <v>22</v>
      </c>
      <c r="D27" s="5">
        <v>20</v>
      </c>
      <c r="E27" s="39"/>
      <c r="F27" s="40"/>
      <c r="H27" s="54"/>
      <c r="J27" s="55"/>
    </row>
    <row r="28" spans="1:14" ht="16.5" customHeight="1" x14ac:dyDescent="0.25">
      <c r="A28" s="72">
        <v>4</v>
      </c>
      <c r="B28" s="48" t="s">
        <v>44</v>
      </c>
      <c r="C28" s="30" t="s">
        <v>22</v>
      </c>
      <c r="D28" s="5">
        <v>5</v>
      </c>
      <c r="E28" s="39"/>
      <c r="F28" s="40"/>
      <c r="H28" s="54"/>
      <c r="J28" s="55"/>
    </row>
    <row r="29" spans="1:14" ht="16.5" customHeight="1" x14ac:dyDescent="0.25">
      <c r="A29" s="72">
        <v>5</v>
      </c>
      <c r="B29" s="48" t="s">
        <v>45</v>
      </c>
      <c r="C29" s="30" t="s">
        <v>22</v>
      </c>
      <c r="D29" s="5">
        <v>10</v>
      </c>
      <c r="E29" s="39"/>
      <c r="F29" s="40"/>
      <c r="H29" s="54"/>
      <c r="J29" s="55"/>
    </row>
    <row r="30" spans="1:14" ht="16.5" customHeight="1" x14ac:dyDescent="0.25">
      <c r="A30" s="72">
        <v>4</v>
      </c>
      <c r="B30" s="48" t="s">
        <v>38</v>
      </c>
      <c r="C30" s="30" t="s">
        <v>22</v>
      </c>
      <c r="D30" s="5">
        <v>5</v>
      </c>
      <c r="E30" s="39"/>
      <c r="F30" s="40"/>
      <c r="H30" s="54"/>
      <c r="J30" s="55"/>
    </row>
    <row r="31" spans="1:14" ht="16.5" customHeight="1" x14ac:dyDescent="0.25">
      <c r="A31" s="72">
        <v>5</v>
      </c>
      <c r="B31" s="48" t="s">
        <v>39</v>
      </c>
      <c r="C31" s="30" t="s">
        <v>22</v>
      </c>
      <c r="D31" s="5">
        <v>10</v>
      </c>
      <c r="E31" s="39"/>
      <c r="F31" s="40"/>
      <c r="H31" s="54"/>
      <c r="J31" s="55"/>
    </row>
    <row r="32" spans="1:14" ht="16.5" customHeight="1" x14ac:dyDescent="0.25">
      <c r="A32" s="72"/>
      <c r="B32" s="48" t="s">
        <v>40</v>
      </c>
      <c r="C32" s="30" t="s">
        <v>0</v>
      </c>
      <c r="D32" s="5">
        <v>20</v>
      </c>
      <c r="E32" s="39"/>
      <c r="F32" s="40"/>
      <c r="H32" s="54"/>
      <c r="J32" s="55"/>
    </row>
    <row r="33" spans="1:10" ht="16.5" customHeight="1" x14ac:dyDescent="0.25">
      <c r="A33" s="72"/>
      <c r="B33" s="48" t="s">
        <v>43</v>
      </c>
      <c r="C33" s="30" t="s">
        <v>0</v>
      </c>
      <c r="D33" s="5">
        <v>30</v>
      </c>
      <c r="E33" s="39"/>
      <c r="F33" s="40"/>
      <c r="H33" s="54"/>
      <c r="J33" s="55"/>
    </row>
    <row r="34" spans="1:10" ht="16.5" customHeight="1" x14ac:dyDescent="0.25">
      <c r="A34" s="72"/>
      <c r="B34" s="48" t="s">
        <v>41</v>
      </c>
      <c r="C34" s="30" t="s">
        <v>0</v>
      </c>
      <c r="D34" s="5">
        <v>100</v>
      </c>
      <c r="E34" s="39"/>
      <c r="F34" s="40"/>
      <c r="H34" s="54"/>
      <c r="J34" s="55"/>
    </row>
    <row r="35" spans="1:10" ht="16.5" customHeight="1" x14ac:dyDescent="0.25">
      <c r="A35" s="72">
        <v>6</v>
      </c>
      <c r="B35" s="48" t="s">
        <v>42</v>
      </c>
      <c r="C35" s="30" t="s">
        <v>0</v>
      </c>
      <c r="D35" s="5">
        <v>20</v>
      </c>
      <c r="E35" s="39"/>
      <c r="F35" s="40"/>
      <c r="H35" s="54"/>
      <c r="J35" s="55"/>
    </row>
    <row r="36" spans="1:10" ht="16.5" customHeight="1" x14ac:dyDescent="0.25">
      <c r="A36" s="72">
        <v>7</v>
      </c>
      <c r="B36" s="48" t="s">
        <v>81</v>
      </c>
      <c r="C36" s="30" t="s">
        <v>0</v>
      </c>
      <c r="D36" s="5">
        <v>1</v>
      </c>
      <c r="E36" s="39"/>
      <c r="F36" s="40"/>
      <c r="H36" s="54"/>
      <c r="J36" s="55"/>
    </row>
    <row r="37" spans="1:10" ht="16.5" customHeight="1" x14ac:dyDescent="0.25">
      <c r="A37" s="72" t="s">
        <v>31</v>
      </c>
      <c r="B37" s="71" t="s">
        <v>50</v>
      </c>
      <c r="C37" s="30"/>
      <c r="D37" s="5"/>
      <c r="E37" s="39"/>
      <c r="F37" s="40"/>
      <c r="H37" s="54"/>
      <c r="J37" s="55"/>
    </row>
    <row r="38" spans="1:10" ht="16.5" customHeight="1" x14ac:dyDescent="0.25">
      <c r="A38" s="72">
        <v>1</v>
      </c>
      <c r="B38" s="48" t="s">
        <v>47</v>
      </c>
      <c r="C38" s="30" t="s">
        <v>0</v>
      </c>
      <c r="D38" s="5">
        <v>1</v>
      </c>
      <c r="E38" s="39"/>
      <c r="F38" s="40"/>
      <c r="H38" s="54"/>
      <c r="J38" s="55"/>
    </row>
    <row r="39" spans="1:10" ht="16.5" customHeight="1" x14ac:dyDescent="0.25">
      <c r="A39" s="72" t="s">
        <v>79</v>
      </c>
      <c r="B39" s="71" t="s">
        <v>49</v>
      </c>
      <c r="C39" s="30"/>
      <c r="D39" s="5"/>
      <c r="E39" s="39"/>
      <c r="F39" s="40"/>
      <c r="H39" s="54"/>
      <c r="J39" s="55"/>
    </row>
    <row r="40" spans="1:10" ht="42" customHeight="1" x14ac:dyDescent="0.25">
      <c r="A40" s="72">
        <v>1</v>
      </c>
      <c r="B40" s="48" t="s">
        <v>48</v>
      </c>
      <c r="C40" s="30" t="s">
        <v>0</v>
      </c>
      <c r="D40" s="5">
        <v>1</v>
      </c>
      <c r="E40" s="39"/>
      <c r="F40" s="40"/>
      <c r="H40" s="54"/>
      <c r="J40" s="55"/>
    </row>
    <row r="41" spans="1:10" ht="16.5" customHeight="1" x14ac:dyDescent="0.25">
      <c r="A41" s="72">
        <v>2</v>
      </c>
      <c r="B41" s="48" t="s">
        <v>30</v>
      </c>
      <c r="C41" s="30" t="s">
        <v>0</v>
      </c>
      <c r="D41" s="5">
        <v>1</v>
      </c>
      <c r="E41" s="39"/>
      <c r="F41" s="40"/>
      <c r="H41" s="54"/>
      <c r="J41" s="55"/>
    </row>
    <row r="42" spans="1:10" ht="16.5" customHeight="1" x14ac:dyDescent="0.25">
      <c r="A42" s="72">
        <v>3</v>
      </c>
      <c r="B42" s="48" t="s">
        <v>51</v>
      </c>
      <c r="C42" s="30" t="s">
        <v>0</v>
      </c>
      <c r="D42" s="5">
        <v>1</v>
      </c>
      <c r="E42" s="39"/>
      <c r="F42" s="40"/>
      <c r="H42" s="54"/>
      <c r="J42" s="55"/>
    </row>
    <row r="43" spans="1:10" ht="16.5" customHeight="1" x14ac:dyDescent="0.25">
      <c r="A43" s="72">
        <v>4</v>
      </c>
      <c r="B43" s="48" t="s">
        <v>52</v>
      </c>
      <c r="C43" s="30" t="s">
        <v>0</v>
      </c>
      <c r="D43" s="5">
        <v>1</v>
      </c>
      <c r="E43" s="39"/>
      <c r="F43" s="40"/>
      <c r="H43" s="54"/>
      <c r="J43" s="55"/>
    </row>
    <row r="44" spans="1:10" ht="16.5" customHeight="1" x14ac:dyDescent="0.25">
      <c r="A44" s="72">
        <v>5</v>
      </c>
      <c r="B44" s="48" t="s">
        <v>53</v>
      </c>
      <c r="C44" s="30" t="s">
        <v>0</v>
      </c>
      <c r="D44" s="5">
        <v>1</v>
      </c>
      <c r="E44" s="39"/>
      <c r="F44" s="40"/>
      <c r="H44" s="54"/>
      <c r="J44" s="55"/>
    </row>
    <row r="45" spans="1:10" ht="16.5" customHeight="1" x14ac:dyDescent="0.25">
      <c r="A45" s="72">
        <v>6</v>
      </c>
      <c r="B45" s="48" t="s">
        <v>54</v>
      </c>
      <c r="C45" s="30" t="s">
        <v>0</v>
      </c>
      <c r="D45" s="5">
        <v>1</v>
      </c>
      <c r="E45" s="39"/>
      <c r="F45" s="40"/>
      <c r="H45" s="54"/>
      <c r="J45" s="55"/>
    </row>
    <row r="46" spans="1:10" ht="16.5" customHeight="1" x14ac:dyDescent="0.25">
      <c r="A46" s="72">
        <v>7</v>
      </c>
      <c r="B46" s="48" t="s">
        <v>57</v>
      </c>
      <c r="C46" s="30" t="s">
        <v>0</v>
      </c>
      <c r="D46" s="5">
        <v>1</v>
      </c>
      <c r="E46" s="39"/>
      <c r="F46" s="40"/>
      <c r="H46" s="54"/>
      <c r="J46" s="55"/>
    </row>
    <row r="47" spans="1:10" ht="16.5" customHeight="1" x14ac:dyDescent="0.25">
      <c r="A47" s="72">
        <v>8</v>
      </c>
      <c r="B47" s="48" t="s">
        <v>58</v>
      </c>
      <c r="C47" s="30" t="s">
        <v>0</v>
      </c>
      <c r="D47" s="5">
        <v>7</v>
      </c>
      <c r="E47" s="39"/>
      <c r="F47" s="40"/>
      <c r="H47" s="54"/>
      <c r="J47" s="55"/>
    </row>
    <row r="48" spans="1:10" ht="16.5" customHeight="1" x14ac:dyDescent="0.25">
      <c r="A48" s="72">
        <v>9</v>
      </c>
      <c r="B48" s="48" t="s">
        <v>55</v>
      </c>
      <c r="C48" s="30" t="s">
        <v>0</v>
      </c>
      <c r="D48" s="5">
        <v>7</v>
      </c>
      <c r="E48" s="39"/>
      <c r="F48" s="40"/>
      <c r="H48" s="54"/>
      <c r="J48" s="55"/>
    </row>
    <row r="49" spans="1:10" ht="16.5" customHeight="1" x14ac:dyDescent="0.25">
      <c r="A49" s="72">
        <v>10</v>
      </c>
      <c r="B49" s="48" t="s">
        <v>68</v>
      </c>
      <c r="C49" s="30" t="s">
        <v>0</v>
      </c>
      <c r="D49" s="5">
        <v>3</v>
      </c>
      <c r="E49" s="39"/>
      <c r="F49" s="40"/>
      <c r="H49" s="54"/>
      <c r="J49" s="55"/>
    </row>
    <row r="50" spans="1:10" ht="16.5" customHeight="1" x14ac:dyDescent="0.25">
      <c r="A50" s="72">
        <v>11</v>
      </c>
      <c r="B50" s="48" t="s">
        <v>56</v>
      </c>
      <c r="C50" s="30" t="s">
        <v>0</v>
      </c>
      <c r="D50" s="5">
        <v>2</v>
      </c>
      <c r="E50" s="39"/>
      <c r="F50" s="40"/>
      <c r="H50" s="54"/>
      <c r="J50" s="55"/>
    </row>
    <row r="51" spans="1:10" ht="16.5" customHeight="1" x14ac:dyDescent="0.25">
      <c r="A51" s="72">
        <v>12</v>
      </c>
      <c r="B51" s="48" t="s">
        <v>59</v>
      </c>
      <c r="C51" s="30" t="s">
        <v>22</v>
      </c>
      <c r="D51" s="5">
        <v>20</v>
      </c>
      <c r="E51" s="39"/>
      <c r="F51" s="40"/>
      <c r="H51" s="54"/>
      <c r="J51" s="55"/>
    </row>
    <row r="52" spans="1:10" ht="16.5" customHeight="1" x14ac:dyDescent="0.25">
      <c r="A52" s="72">
        <v>13</v>
      </c>
      <c r="B52" s="48" t="s">
        <v>60</v>
      </c>
      <c r="C52" s="30" t="s">
        <v>22</v>
      </c>
      <c r="D52" s="5">
        <v>100</v>
      </c>
      <c r="E52" s="39"/>
      <c r="F52" s="40"/>
      <c r="H52" s="54"/>
      <c r="J52" s="55"/>
    </row>
    <row r="53" spans="1:10" ht="16.5" customHeight="1" x14ac:dyDescent="0.25">
      <c r="A53" s="72">
        <v>14</v>
      </c>
      <c r="B53" s="48" t="s">
        <v>61</v>
      </c>
      <c r="C53" s="30" t="s">
        <v>22</v>
      </c>
      <c r="D53" s="5">
        <v>100</v>
      </c>
      <c r="E53" s="39"/>
      <c r="F53" s="40"/>
      <c r="H53" s="54"/>
      <c r="J53" s="55"/>
    </row>
    <row r="54" spans="1:10" ht="16.5" customHeight="1" x14ac:dyDescent="0.25">
      <c r="A54" s="72">
        <v>15</v>
      </c>
      <c r="B54" s="48" t="s">
        <v>62</v>
      </c>
      <c r="C54" s="30" t="s">
        <v>0</v>
      </c>
      <c r="D54" s="5">
        <v>2</v>
      </c>
      <c r="E54" s="39"/>
      <c r="F54" s="40"/>
      <c r="H54" s="54"/>
      <c r="J54" s="55"/>
    </row>
    <row r="55" spans="1:10" ht="16.5" customHeight="1" x14ac:dyDescent="0.25">
      <c r="A55" s="72">
        <v>16</v>
      </c>
      <c r="B55" s="48" t="s">
        <v>63</v>
      </c>
      <c r="C55" s="30" t="s">
        <v>0</v>
      </c>
      <c r="D55" s="5">
        <v>6</v>
      </c>
      <c r="E55" s="39"/>
      <c r="F55" s="40"/>
      <c r="H55" s="54"/>
      <c r="J55" s="55"/>
    </row>
    <row r="56" spans="1:10" ht="16.5" customHeight="1" x14ac:dyDescent="0.25">
      <c r="A56" s="72">
        <v>17</v>
      </c>
      <c r="B56" s="48" t="s">
        <v>64</v>
      </c>
      <c r="C56" s="30" t="s">
        <v>0</v>
      </c>
      <c r="D56" s="5">
        <v>1</v>
      </c>
      <c r="E56" s="39"/>
      <c r="F56" s="40"/>
      <c r="H56" s="54"/>
      <c r="J56" s="55"/>
    </row>
    <row r="57" spans="1:10" ht="16.5" customHeight="1" x14ac:dyDescent="0.25">
      <c r="A57" s="72">
        <v>18</v>
      </c>
      <c r="B57" s="48" t="s">
        <v>65</v>
      </c>
      <c r="C57" s="30" t="s">
        <v>0</v>
      </c>
      <c r="D57" s="5">
        <v>6</v>
      </c>
      <c r="E57" s="39"/>
      <c r="F57" s="40"/>
      <c r="H57" s="54"/>
      <c r="J57" s="55"/>
    </row>
    <row r="58" spans="1:10" ht="16.5" customHeight="1" x14ac:dyDescent="0.25">
      <c r="A58" s="72">
        <v>19</v>
      </c>
      <c r="B58" s="48" t="s">
        <v>33</v>
      </c>
      <c r="C58" s="30" t="s">
        <v>22</v>
      </c>
      <c r="D58" s="5">
        <v>3</v>
      </c>
      <c r="E58" s="39"/>
      <c r="F58" s="40"/>
      <c r="H58" s="54"/>
      <c r="J58" s="55"/>
    </row>
    <row r="59" spans="1:10" ht="16.5" customHeight="1" x14ac:dyDescent="0.25">
      <c r="A59" s="72">
        <v>20</v>
      </c>
      <c r="B59" s="48" t="s">
        <v>34</v>
      </c>
      <c r="C59" s="30" t="s">
        <v>22</v>
      </c>
      <c r="D59" s="5">
        <v>6</v>
      </c>
      <c r="E59" s="39"/>
      <c r="F59" s="40"/>
      <c r="H59" s="54"/>
      <c r="J59" s="55"/>
    </row>
    <row r="60" spans="1:10" ht="16.5" customHeight="1" x14ac:dyDescent="0.25">
      <c r="A60" s="72">
        <v>21</v>
      </c>
      <c r="B60" s="48" t="s">
        <v>36</v>
      </c>
      <c r="C60" s="30" t="s">
        <v>22</v>
      </c>
      <c r="D60" s="5">
        <v>20</v>
      </c>
      <c r="E60" s="39"/>
      <c r="F60" s="40"/>
      <c r="H60" s="54"/>
      <c r="J60" s="55"/>
    </row>
    <row r="61" spans="1:10" ht="16.5" customHeight="1" x14ac:dyDescent="0.25">
      <c r="A61" s="72">
        <v>22</v>
      </c>
      <c r="B61" s="48" t="s">
        <v>37</v>
      </c>
      <c r="C61" s="30" t="s">
        <v>22</v>
      </c>
      <c r="D61" s="5">
        <v>10</v>
      </c>
      <c r="E61" s="39"/>
      <c r="F61" s="40"/>
      <c r="H61" s="54"/>
      <c r="J61" s="55"/>
    </row>
    <row r="62" spans="1:10" ht="16.5" customHeight="1" x14ac:dyDescent="0.25">
      <c r="A62" s="72">
        <v>23</v>
      </c>
      <c r="B62" s="48" t="s">
        <v>70</v>
      </c>
      <c r="C62" s="30" t="s">
        <v>22</v>
      </c>
      <c r="D62" s="5">
        <v>10</v>
      </c>
      <c r="E62" s="39"/>
      <c r="F62" s="40"/>
      <c r="H62" s="54"/>
      <c r="J62" s="55"/>
    </row>
    <row r="63" spans="1:10" ht="16.5" customHeight="1" x14ac:dyDescent="0.25">
      <c r="A63" s="72">
        <v>24</v>
      </c>
      <c r="B63" s="48" t="s">
        <v>71</v>
      </c>
      <c r="C63" s="30" t="s">
        <v>22</v>
      </c>
      <c r="D63" s="5">
        <v>20</v>
      </c>
      <c r="E63" s="39"/>
      <c r="F63" s="40"/>
      <c r="H63" s="54"/>
      <c r="J63" s="55"/>
    </row>
    <row r="64" spans="1:10" ht="16.5" customHeight="1" x14ac:dyDescent="0.25">
      <c r="A64" s="72">
        <v>25</v>
      </c>
      <c r="B64" s="48" t="s">
        <v>38</v>
      </c>
      <c r="C64" s="30" t="s">
        <v>22</v>
      </c>
      <c r="D64" s="5">
        <v>10</v>
      </c>
      <c r="E64" s="39"/>
      <c r="F64" s="40"/>
      <c r="H64" s="54"/>
      <c r="J64" s="55"/>
    </row>
    <row r="65" spans="1:10" ht="16.5" customHeight="1" x14ac:dyDescent="0.25">
      <c r="A65" s="72">
        <v>26</v>
      </c>
      <c r="B65" s="48" t="s">
        <v>39</v>
      </c>
      <c r="C65" s="30" t="s">
        <v>22</v>
      </c>
      <c r="D65" s="5">
        <v>20</v>
      </c>
      <c r="E65" s="39"/>
      <c r="F65" s="40"/>
      <c r="H65" s="54"/>
      <c r="J65" s="55"/>
    </row>
    <row r="66" spans="1:10" ht="16.5" customHeight="1" x14ac:dyDescent="0.25">
      <c r="A66" s="72">
        <v>27</v>
      </c>
      <c r="B66" s="48" t="s">
        <v>40</v>
      </c>
      <c r="C66" s="30" t="s">
        <v>0</v>
      </c>
      <c r="D66" s="5">
        <v>20</v>
      </c>
      <c r="E66" s="39"/>
      <c r="F66" s="40"/>
      <c r="H66" s="54"/>
      <c r="J66" s="55"/>
    </row>
    <row r="67" spans="1:10" ht="16.5" customHeight="1" x14ac:dyDescent="0.25">
      <c r="A67" s="72">
        <v>28</v>
      </c>
      <c r="B67" s="48" t="s">
        <v>72</v>
      </c>
      <c r="C67" s="30" t="s">
        <v>0</v>
      </c>
      <c r="D67" s="5">
        <v>30</v>
      </c>
      <c r="E67" s="39"/>
      <c r="F67" s="40"/>
      <c r="H67" s="54"/>
      <c r="J67" s="55"/>
    </row>
    <row r="68" spans="1:10" ht="16.5" customHeight="1" x14ac:dyDescent="0.25">
      <c r="A68" s="72">
        <v>29</v>
      </c>
      <c r="B68" s="48" t="s">
        <v>41</v>
      </c>
      <c r="C68" s="30" t="s">
        <v>0</v>
      </c>
      <c r="D68" s="5">
        <v>50</v>
      </c>
      <c r="E68" s="39"/>
      <c r="F68" s="40"/>
      <c r="H68" s="54"/>
      <c r="J68" s="55"/>
    </row>
    <row r="69" spans="1:10" ht="16.5" customHeight="1" x14ac:dyDescent="0.25">
      <c r="A69" s="72">
        <v>30</v>
      </c>
      <c r="B69" s="48" t="s">
        <v>42</v>
      </c>
      <c r="C69" s="30" t="s">
        <v>0</v>
      </c>
      <c r="D69" s="5">
        <v>100</v>
      </c>
      <c r="E69" s="39"/>
      <c r="F69" s="40"/>
      <c r="H69" s="54"/>
      <c r="J69" s="55"/>
    </row>
    <row r="70" spans="1:10" ht="16.5" customHeight="1" x14ac:dyDescent="0.25">
      <c r="A70" s="72">
        <v>31</v>
      </c>
      <c r="B70" s="48" t="s">
        <v>66</v>
      </c>
      <c r="C70" s="30" t="s">
        <v>0</v>
      </c>
      <c r="D70" s="5">
        <v>6</v>
      </c>
      <c r="E70" s="39"/>
      <c r="F70" s="40"/>
      <c r="H70" s="54"/>
      <c r="J70" s="55"/>
    </row>
    <row r="71" spans="1:10" ht="16.5" customHeight="1" x14ac:dyDescent="0.25">
      <c r="A71" s="72">
        <v>32</v>
      </c>
      <c r="B71" s="48" t="s">
        <v>67</v>
      </c>
      <c r="C71" s="30" t="s">
        <v>0</v>
      </c>
      <c r="D71" s="5">
        <v>35</v>
      </c>
      <c r="E71" s="39"/>
      <c r="F71" s="40"/>
      <c r="H71" s="54"/>
      <c r="J71" s="55"/>
    </row>
    <row r="72" spans="1:10" ht="16.5" customHeight="1" x14ac:dyDescent="0.25">
      <c r="A72" s="72">
        <v>33</v>
      </c>
      <c r="B72" s="48" t="s">
        <v>69</v>
      </c>
      <c r="C72" s="30" t="s">
        <v>0</v>
      </c>
      <c r="D72" s="5">
        <v>100</v>
      </c>
      <c r="E72" s="39"/>
      <c r="F72" s="40"/>
      <c r="H72" s="54"/>
      <c r="J72" s="55"/>
    </row>
    <row r="73" spans="1:10" ht="16.5" customHeight="1" x14ac:dyDescent="0.25">
      <c r="A73" s="72">
        <v>34</v>
      </c>
      <c r="B73" s="48" t="s">
        <v>73</v>
      </c>
      <c r="C73" s="30" t="s">
        <v>0</v>
      </c>
      <c r="D73" s="5">
        <v>6</v>
      </c>
      <c r="E73" s="39"/>
      <c r="F73" s="40"/>
      <c r="H73" s="54"/>
      <c r="J73" s="55"/>
    </row>
    <row r="74" spans="1:10" ht="16.5" customHeight="1" x14ac:dyDescent="0.25">
      <c r="A74" s="72">
        <v>35</v>
      </c>
      <c r="B74" s="48" t="s">
        <v>74</v>
      </c>
      <c r="C74" s="30"/>
      <c r="D74" s="5">
        <v>30</v>
      </c>
      <c r="E74" s="39"/>
      <c r="F74" s="40"/>
      <c r="H74" s="54"/>
      <c r="J74" s="55"/>
    </row>
    <row r="75" spans="1:10" ht="16.5" customHeight="1" x14ac:dyDescent="0.25">
      <c r="A75" s="72">
        <v>36</v>
      </c>
      <c r="B75" s="48" t="s">
        <v>75</v>
      </c>
      <c r="C75" s="30"/>
      <c r="D75" s="5">
        <v>6</v>
      </c>
      <c r="E75" s="39"/>
      <c r="F75" s="40"/>
      <c r="H75" s="54"/>
      <c r="J75" s="55"/>
    </row>
    <row r="76" spans="1:10" ht="16.5" customHeight="1" x14ac:dyDescent="0.25">
      <c r="A76" s="72">
        <v>37</v>
      </c>
      <c r="B76" s="48" t="s">
        <v>23</v>
      </c>
      <c r="C76" s="30"/>
      <c r="D76" s="5">
        <v>30</v>
      </c>
      <c r="E76" s="39"/>
      <c r="F76" s="40"/>
      <c r="H76" s="54"/>
      <c r="J76" s="55"/>
    </row>
    <row r="77" spans="1:10" ht="16.5" customHeight="1" x14ac:dyDescent="0.25">
      <c r="A77" s="72">
        <v>38</v>
      </c>
      <c r="B77" s="48" t="s">
        <v>76</v>
      </c>
      <c r="C77" s="30" t="s">
        <v>78</v>
      </c>
      <c r="D77" s="5">
        <v>2</v>
      </c>
      <c r="E77" s="39"/>
      <c r="F77" s="40"/>
      <c r="H77" s="54"/>
      <c r="J77" s="55"/>
    </row>
    <row r="78" spans="1:10" ht="16.5" customHeight="1" x14ac:dyDescent="0.25">
      <c r="A78" s="72">
        <v>39</v>
      </c>
      <c r="B78" s="48" t="s">
        <v>77</v>
      </c>
      <c r="C78" s="30" t="s">
        <v>0</v>
      </c>
      <c r="D78" s="5">
        <v>6</v>
      </c>
      <c r="E78" s="39"/>
      <c r="F78" s="40"/>
      <c r="H78" s="54"/>
      <c r="J78" s="55"/>
    </row>
    <row r="79" spans="1:10" ht="16.5" customHeight="1" x14ac:dyDescent="0.25">
      <c r="A79" s="72"/>
      <c r="B79" s="48"/>
      <c r="C79" s="30"/>
      <c r="D79" s="5"/>
      <c r="E79" s="39"/>
      <c r="F79" s="40"/>
      <c r="H79" s="54"/>
      <c r="J79" s="55"/>
    </row>
    <row r="80" spans="1:10" s="2" customFormat="1" x14ac:dyDescent="0.25">
      <c r="A80" s="13"/>
      <c r="B80" s="58" t="s">
        <v>27</v>
      </c>
      <c r="C80" s="14" t="s">
        <v>14</v>
      </c>
      <c r="D80" s="5">
        <v>1</v>
      </c>
      <c r="E80" s="35"/>
      <c r="F80" s="40"/>
    </row>
    <row r="81" spans="1:12" s="2" customFormat="1" x14ac:dyDescent="0.25">
      <c r="A81" s="13"/>
      <c r="B81" s="52" t="s">
        <v>12</v>
      </c>
      <c r="C81" s="14"/>
      <c r="D81" s="5"/>
      <c r="E81" s="35"/>
      <c r="F81" s="40"/>
      <c r="H81" s="56"/>
      <c r="I81" s="28"/>
      <c r="J81" s="57"/>
      <c r="K81" s="19"/>
      <c r="L81" s="22"/>
    </row>
    <row r="82" spans="1:12" s="2" customFormat="1" x14ac:dyDescent="0.25">
      <c r="A82" s="13"/>
      <c r="B82" s="52" t="s">
        <v>29</v>
      </c>
      <c r="C82" s="14"/>
      <c r="D82" s="5"/>
      <c r="E82" s="35"/>
      <c r="F82" s="40"/>
      <c r="H82" s="56"/>
      <c r="I82" s="28"/>
      <c r="J82" s="19"/>
    </row>
    <row r="83" spans="1:12" s="2" customFormat="1" x14ac:dyDescent="0.25">
      <c r="A83" s="13"/>
      <c r="B83" s="52" t="s">
        <v>13</v>
      </c>
      <c r="C83" s="14"/>
      <c r="D83" s="5"/>
      <c r="E83" s="35"/>
      <c r="F83" s="40"/>
      <c r="H83" s="56"/>
      <c r="I83" s="28"/>
      <c r="J83" s="19"/>
    </row>
    <row r="84" spans="1:12" s="2" customFormat="1" x14ac:dyDescent="0.25">
      <c r="A84" s="13"/>
      <c r="B84" s="58" t="s">
        <v>80</v>
      </c>
      <c r="C84" s="14"/>
      <c r="D84" s="5"/>
      <c r="E84" s="35"/>
      <c r="F84" s="40"/>
      <c r="H84" s="56"/>
      <c r="I84" s="28"/>
      <c r="J84" s="19"/>
    </row>
    <row r="85" spans="1:12" s="2" customFormat="1" x14ac:dyDescent="0.25">
      <c r="A85" s="13"/>
      <c r="B85" s="58" t="s">
        <v>26</v>
      </c>
      <c r="C85" s="14"/>
      <c r="D85" s="5"/>
      <c r="E85" s="35"/>
      <c r="F85" s="40"/>
      <c r="H85" s="56"/>
      <c r="I85" s="28"/>
      <c r="J85" s="19"/>
    </row>
    <row r="86" spans="1:12" s="2" customFormat="1" x14ac:dyDescent="0.25">
      <c r="A86" s="6"/>
      <c r="B86" s="49" t="s">
        <v>15</v>
      </c>
      <c r="C86" s="31"/>
      <c r="D86" s="5"/>
      <c r="E86" s="35"/>
      <c r="F86" s="40"/>
      <c r="H86" s="56"/>
      <c r="I86" s="19"/>
      <c r="J86" s="19"/>
    </row>
    <row r="87" spans="1:12" s="7" customFormat="1" x14ac:dyDescent="0.25">
      <c r="A87" s="15"/>
      <c r="B87" s="74" t="s">
        <v>21</v>
      </c>
      <c r="C87" s="32"/>
      <c r="D87" s="23"/>
      <c r="E87" s="35"/>
      <c r="F87" s="41"/>
      <c r="H87" s="53"/>
      <c r="I87" s="18"/>
      <c r="J87" s="18"/>
    </row>
    <row r="88" spans="1:12" s="80" customFormat="1" x14ac:dyDescent="0.25">
      <c r="A88" s="75"/>
      <c r="B88" s="82" t="s">
        <v>24</v>
      </c>
      <c r="C88" s="76"/>
      <c r="D88" s="77"/>
      <c r="E88" s="78"/>
      <c r="F88" s="79"/>
      <c r="H88" s="56"/>
      <c r="I88" s="19"/>
      <c r="J88" s="19"/>
    </row>
    <row r="89" spans="1:12" s="80" customFormat="1" x14ac:dyDescent="0.25">
      <c r="A89" s="75"/>
      <c r="B89" s="83" t="s">
        <v>25</v>
      </c>
      <c r="C89" s="59"/>
      <c r="D89" s="81"/>
      <c r="E89" s="43"/>
      <c r="F89" s="43"/>
      <c r="H89" s="56"/>
      <c r="I89" s="19"/>
      <c r="J89" s="19"/>
    </row>
    <row r="90" spans="1:12" s="7" customFormat="1" x14ac:dyDescent="0.25">
      <c r="A90" s="16"/>
      <c r="B90" s="17"/>
      <c r="C90" s="33"/>
      <c r="D90" s="24"/>
      <c r="E90" s="42"/>
      <c r="F90" s="42"/>
      <c r="H90" s="53"/>
      <c r="I90" s="18"/>
      <c r="J90" s="18"/>
    </row>
    <row r="91" spans="1:12" s="7" customFormat="1" x14ac:dyDescent="0.25">
      <c r="A91" s="119" t="s">
        <v>7</v>
      </c>
      <c r="B91" s="119"/>
      <c r="C91" s="119"/>
      <c r="D91" s="119"/>
      <c r="E91" s="119"/>
      <c r="F91" s="43">
        <f>SUM(F23:F90)</f>
        <v>0</v>
      </c>
      <c r="H91" s="53"/>
      <c r="I91" s="18"/>
      <c r="J91" s="18"/>
    </row>
    <row r="92" spans="1:12" x14ac:dyDescent="0.25">
      <c r="A92" s="120" t="s">
        <v>8</v>
      </c>
      <c r="B92" s="120"/>
      <c r="C92" s="120"/>
      <c r="D92" s="120"/>
      <c r="E92" s="120"/>
      <c r="F92" s="44">
        <f>F91*0.18</f>
        <v>0</v>
      </c>
    </row>
    <row r="93" spans="1:12" x14ac:dyDescent="0.25">
      <c r="A93" s="119" t="s">
        <v>2</v>
      </c>
      <c r="B93" s="119"/>
      <c r="C93" s="119"/>
      <c r="D93" s="119"/>
      <c r="E93" s="119"/>
      <c r="F93" s="45">
        <f>F91+F92</f>
        <v>0</v>
      </c>
    </row>
    <row r="94" spans="1:12" ht="11.25" customHeight="1" x14ac:dyDescent="0.25">
      <c r="A94" s="25"/>
      <c r="B94" s="37"/>
      <c r="C94" s="29"/>
      <c r="D94" s="25"/>
      <c r="E94" s="46"/>
      <c r="F94" s="47"/>
    </row>
    <row r="95" spans="1:12" x14ac:dyDescent="0.25">
      <c r="A95" s="34" t="s">
        <v>3</v>
      </c>
    </row>
    <row r="96" spans="1:12" x14ac:dyDescent="0.25">
      <c r="A96" s="2"/>
    </row>
    <row r="98" spans="1:14" x14ac:dyDescent="0.25">
      <c r="A98" s="8" t="s">
        <v>4</v>
      </c>
    </row>
    <row r="103" spans="1:14" x14ac:dyDescent="0.25">
      <c r="M103" s="27"/>
      <c r="N103" s="19"/>
    </row>
    <row r="104" spans="1:14" x14ac:dyDescent="0.25">
      <c r="M104" s="7"/>
    </row>
    <row r="105" spans="1:14" x14ac:dyDescent="0.25">
      <c r="M105" s="7"/>
    </row>
    <row r="107" spans="1:14" x14ac:dyDescent="0.25">
      <c r="M107" s="26"/>
    </row>
  </sheetData>
  <mergeCells count="5">
    <mergeCell ref="A21:B21"/>
    <mergeCell ref="D20:F20"/>
    <mergeCell ref="A91:E91"/>
    <mergeCell ref="A92:E92"/>
    <mergeCell ref="A93:E9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1AC3-2554-4EA6-9CE7-41BF2114FB95}">
  <dimension ref="A10:N110"/>
  <sheetViews>
    <sheetView showGridLines="0" topLeftCell="A67" zoomScaleNormal="100" zoomScaleSheetLayoutView="96" zoomScalePageLayoutView="63" workbookViewId="0">
      <selection activeCell="I50" sqref="I50"/>
    </sheetView>
  </sheetViews>
  <sheetFormatPr baseColWidth="10" defaultColWidth="10.85546875" defaultRowHeight="15.75" x14ac:dyDescent="0.25"/>
  <cols>
    <col min="1" max="1" width="5.42578125" style="3" customWidth="1"/>
    <col min="2" max="2" width="64.85546875" style="7" customWidth="1"/>
    <col min="3" max="3" width="6.140625" style="18" customWidth="1"/>
    <col min="4" max="4" width="8.42578125" style="18" bestFit="1" customWidth="1"/>
    <col min="5" max="5" width="13.42578125" style="38" customWidth="1"/>
    <col min="6" max="6" width="17.28515625" style="38" customWidth="1"/>
    <col min="7" max="7" width="9.5703125" style="3" customWidth="1"/>
    <col min="8" max="8" width="10.85546875" style="53"/>
    <col min="9" max="9" width="9.5703125" style="89" customWidth="1"/>
    <col min="10" max="10" width="12.140625" style="18" customWidth="1"/>
    <col min="11" max="11" width="10.85546875" style="18"/>
    <col min="12" max="12" width="11.5703125" style="20" customWidth="1"/>
    <col min="13" max="13" width="57.42578125" style="3" customWidth="1"/>
    <col min="14" max="14" width="7.5703125" style="18" customWidth="1"/>
    <col min="15" max="16384" width="10.85546875" style="3"/>
  </cols>
  <sheetData>
    <row r="10" spans="1:14" x14ac:dyDescent="0.25">
      <c r="A10" s="2" t="s">
        <v>11</v>
      </c>
      <c r="B10" s="50"/>
      <c r="F10" s="1"/>
    </row>
    <row r="11" spans="1:14" x14ac:dyDescent="0.25">
      <c r="A11" s="2"/>
      <c r="B11" s="50"/>
      <c r="F11" s="1"/>
    </row>
    <row r="12" spans="1:14" ht="17.100000000000001" customHeight="1" x14ac:dyDescent="0.25">
      <c r="A12" s="2" t="s">
        <v>82</v>
      </c>
      <c r="B12" s="3"/>
      <c r="C12" s="3"/>
      <c r="D12" s="99"/>
      <c r="E12" s="94"/>
      <c r="F12" s="99"/>
      <c r="G12" s="99"/>
      <c r="H12" s="99"/>
      <c r="I12" s="100"/>
      <c r="K12" s="95"/>
      <c r="L12" s="3"/>
      <c r="N12" s="3"/>
    </row>
    <row r="13" spans="1:14" ht="17.100000000000001" customHeight="1" x14ac:dyDescent="0.25">
      <c r="A13" s="2" t="s">
        <v>86</v>
      </c>
      <c r="B13" s="3"/>
      <c r="C13" s="3"/>
      <c r="D13" s="99"/>
      <c r="E13" s="94"/>
      <c r="F13" s="99"/>
      <c r="G13" s="99"/>
      <c r="H13" s="99"/>
      <c r="I13" s="100"/>
      <c r="K13" s="95"/>
      <c r="L13" s="3"/>
      <c r="N13" s="3"/>
    </row>
    <row r="14" spans="1:14" ht="17.100000000000001" customHeight="1" x14ac:dyDescent="0.25">
      <c r="A14" s="2" t="s">
        <v>83</v>
      </c>
      <c r="B14" s="3"/>
      <c r="C14" s="3"/>
      <c r="D14" s="96"/>
      <c r="E14" s="94"/>
      <c r="F14" s="96"/>
      <c r="G14" s="96"/>
      <c r="H14" s="96"/>
      <c r="I14" s="97"/>
      <c r="K14" s="95"/>
      <c r="L14" s="3"/>
      <c r="N14" s="3"/>
    </row>
    <row r="15" spans="1:14" ht="17.100000000000001" customHeight="1" x14ac:dyDescent="0.25">
      <c r="A15" s="2" t="s">
        <v>84</v>
      </c>
      <c r="B15" s="3"/>
      <c r="C15" s="3"/>
      <c r="D15" s="96"/>
      <c r="E15" s="18"/>
      <c r="F15" s="96"/>
      <c r="G15" s="96"/>
      <c r="H15" s="96"/>
      <c r="I15" s="97"/>
      <c r="K15" s="95"/>
      <c r="L15" s="98"/>
      <c r="N15" s="3"/>
    </row>
    <row r="16" spans="1:14" ht="17.100000000000001" customHeight="1" x14ac:dyDescent="0.25">
      <c r="A16" s="2" t="s">
        <v>85</v>
      </c>
      <c r="B16" s="3"/>
      <c r="C16" s="3"/>
      <c r="D16" s="96"/>
      <c r="E16" s="94"/>
      <c r="F16" s="96"/>
      <c r="G16" s="96"/>
      <c r="H16" s="96"/>
      <c r="I16" s="97"/>
      <c r="K16" s="95"/>
      <c r="L16" s="3"/>
      <c r="N16" s="3"/>
    </row>
    <row r="17" spans="1:14" ht="17.100000000000001" customHeight="1" x14ac:dyDescent="0.25">
      <c r="A17" s="2" t="s">
        <v>19</v>
      </c>
      <c r="B17" s="3"/>
      <c r="C17" s="3"/>
      <c r="D17" s="96"/>
      <c r="E17" s="18"/>
      <c r="F17" s="96"/>
      <c r="G17" s="96"/>
      <c r="H17" s="96"/>
      <c r="I17" s="97"/>
      <c r="K17" s="95"/>
      <c r="L17" s="3"/>
      <c r="N17" s="3"/>
    </row>
    <row r="18" spans="1:14" x14ac:dyDescent="0.25">
      <c r="E18" s="18"/>
      <c r="F18" s="18"/>
    </row>
    <row r="19" spans="1:14" s="63" customFormat="1" x14ac:dyDescent="0.25">
      <c r="A19" s="60"/>
      <c r="B19" s="61"/>
      <c r="C19" s="62"/>
      <c r="D19" s="62"/>
      <c r="E19" s="73">
        <v>45959</v>
      </c>
      <c r="F19" s="62"/>
      <c r="H19" s="64"/>
      <c r="I19" s="90"/>
      <c r="J19" s="62"/>
      <c r="K19" s="62"/>
      <c r="L19" s="65"/>
      <c r="N19" s="62"/>
    </row>
    <row r="20" spans="1:14" s="63" customFormat="1" x14ac:dyDescent="0.25">
      <c r="A20" s="60"/>
      <c r="B20" s="61"/>
      <c r="C20" s="62"/>
      <c r="D20" s="62"/>
      <c r="E20" s="66"/>
      <c r="F20" s="66"/>
      <c r="H20" s="64"/>
      <c r="I20" s="90"/>
      <c r="J20" s="62"/>
      <c r="K20" s="62"/>
      <c r="L20" s="65"/>
      <c r="N20" s="62"/>
    </row>
    <row r="21" spans="1:14" s="63" customFormat="1" x14ac:dyDescent="0.25">
      <c r="A21" s="60"/>
      <c r="B21" s="61"/>
      <c r="C21" s="62"/>
      <c r="D21" s="118"/>
      <c r="E21" s="118"/>
      <c r="F21" s="118"/>
      <c r="H21" s="64"/>
      <c r="I21" s="90"/>
      <c r="J21" s="62"/>
      <c r="K21" s="62"/>
      <c r="L21" s="65"/>
      <c r="N21" s="62"/>
    </row>
    <row r="22" spans="1:14" x14ac:dyDescent="0.25">
      <c r="A22" s="117"/>
      <c r="B22" s="117"/>
    </row>
    <row r="23" spans="1:14" s="4" customFormat="1" ht="19.5" customHeight="1" x14ac:dyDescent="0.25">
      <c r="A23" s="9" t="s">
        <v>5</v>
      </c>
      <c r="B23" s="51" t="s">
        <v>6</v>
      </c>
      <c r="C23" s="10" t="s">
        <v>0</v>
      </c>
      <c r="D23" s="11" t="s">
        <v>9</v>
      </c>
      <c r="E23" s="36" t="s">
        <v>1</v>
      </c>
      <c r="F23" s="12" t="s">
        <v>10</v>
      </c>
      <c r="H23" s="53"/>
      <c r="I23" s="89"/>
      <c r="J23" s="18"/>
      <c r="K23" s="18"/>
      <c r="L23" s="21"/>
      <c r="N23" s="18"/>
    </row>
    <row r="24" spans="1:14" ht="16.5" customHeight="1" x14ac:dyDescent="0.25">
      <c r="A24" s="72" t="s">
        <v>20</v>
      </c>
      <c r="B24" s="71" t="s">
        <v>90</v>
      </c>
      <c r="C24" s="30"/>
      <c r="D24" s="5"/>
      <c r="E24" s="39"/>
      <c r="F24" s="40"/>
      <c r="H24" s="54"/>
      <c r="J24" s="55"/>
    </row>
    <row r="25" spans="1:14" ht="16.5" customHeight="1" x14ac:dyDescent="0.25">
      <c r="A25" s="72">
        <v>3</v>
      </c>
      <c r="B25" s="48" t="s">
        <v>33</v>
      </c>
      <c r="C25" s="30" t="s">
        <v>22</v>
      </c>
      <c r="D25" s="5">
        <v>2</v>
      </c>
      <c r="E25" s="39">
        <f>+K25</f>
        <v>2399.8000000000002</v>
      </c>
      <c r="F25" s="40">
        <f>+D25*E25</f>
        <v>4799.6000000000004</v>
      </c>
      <c r="H25" s="54"/>
      <c r="I25" s="89">
        <v>1846</v>
      </c>
      <c r="J25" s="93">
        <v>1.3</v>
      </c>
      <c r="K25" s="89">
        <f>+I25*J25</f>
        <v>2399.8000000000002</v>
      </c>
    </row>
    <row r="26" spans="1:14" ht="16.5" customHeight="1" x14ac:dyDescent="0.25">
      <c r="A26" s="72">
        <v>4</v>
      </c>
      <c r="B26" s="48" t="s">
        <v>34</v>
      </c>
      <c r="C26" s="30" t="s">
        <v>22</v>
      </c>
      <c r="D26" s="5">
        <v>6</v>
      </c>
      <c r="E26" s="39">
        <v>2400</v>
      </c>
      <c r="F26" s="40">
        <f t="shared" ref="F26:F82" si="0">+D26*E26</f>
        <v>14400</v>
      </c>
      <c r="H26" s="54"/>
      <c r="I26" s="89">
        <v>1841</v>
      </c>
      <c r="J26" s="93">
        <v>1.3</v>
      </c>
      <c r="K26" s="89">
        <f t="shared" ref="K26:K36" si="1">+I26*J26</f>
        <v>2393.3000000000002</v>
      </c>
    </row>
    <row r="27" spans="1:14" ht="16.5" customHeight="1" x14ac:dyDescent="0.25">
      <c r="A27" s="72">
        <v>5</v>
      </c>
      <c r="B27" s="48" t="s">
        <v>36</v>
      </c>
      <c r="C27" s="30" t="s">
        <v>22</v>
      </c>
      <c r="D27" s="5">
        <v>30</v>
      </c>
      <c r="E27" s="39">
        <v>1100</v>
      </c>
      <c r="F27" s="40">
        <f t="shared" si="0"/>
        <v>33000</v>
      </c>
      <c r="H27" s="54"/>
      <c r="I27" s="89">
        <v>821</v>
      </c>
      <c r="J27" s="93">
        <v>1.3</v>
      </c>
      <c r="K27" s="89">
        <f t="shared" si="1"/>
        <v>1067.3</v>
      </c>
    </row>
    <row r="28" spans="1:14" ht="16.5" customHeight="1" x14ac:dyDescent="0.25">
      <c r="A28" s="72">
        <v>3</v>
      </c>
      <c r="B28" s="48" t="s">
        <v>37</v>
      </c>
      <c r="C28" s="30" t="s">
        <v>22</v>
      </c>
      <c r="D28" s="5">
        <v>20</v>
      </c>
      <c r="E28" s="39">
        <v>1100</v>
      </c>
      <c r="F28" s="40">
        <f t="shared" si="0"/>
        <v>22000</v>
      </c>
      <c r="H28" s="54"/>
      <c r="I28" s="89">
        <v>788</v>
      </c>
      <c r="J28" s="93">
        <v>1.3</v>
      </c>
      <c r="K28" s="89">
        <f t="shared" si="1"/>
        <v>1024.4000000000001</v>
      </c>
    </row>
    <row r="29" spans="1:14" ht="16.5" customHeight="1" x14ac:dyDescent="0.25">
      <c r="A29" s="72">
        <v>4</v>
      </c>
      <c r="B29" s="48" t="s">
        <v>44</v>
      </c>
      <c r="C29" s="30" t="s">
        <v>22</v>
      </c>
      <c r="D29" s="5">
        <v>5</v>
      </c>
      <c r="E29" s="39">
        <v>720</v>
      </c>
      <c r="F29" s="40">
        <f t="shared" si="0"/>
        <v>3600</v>
      </c>
      <c r="H29" s="54"/>
      <c r="I29" s="89">
        <v>531</v>
      </c>
      <c r="J29" s="93">
        <v>1.3</v>
      </c>
      <c r="K29" s="89">
        <f t="shared" si="1"/>
        <v>690.30000000000007</v>
      </c>
    </row>
    <row r="30" spans="1:14" ht="16.5" customHeight="1" x14ac:dyDescent="0.25">
      <c r="A30" s="72">
        <v>5</v>
      </c>
      <c r="B30" s="48" t="s">
        <v>45</v>
      </c>
      <c r="C30" s="30" t="s">
        <v>22</v>
      </c>
      <c r="D30" s="5">
        <v>10</v>
      </c>
      <c r="E30" s="39">
        <v>720</v>
      </c>
      <c r="F30" s="40">
        <f t="shared" si="0"/>
        <v>7200</v>
      </c>
      <c r="H30" s="54"/>
      <c r="I30" s="89">
        <v>531</v>
      </c>
      <c r="J30" s="93">
        <v>1.3</v>
      </c>
      <c r="K30" s="89">
        <f t="shared" si="1"/>
        <v>690.30000000000007</v>
      </c>
    </row>
    <row r="31" spans="1:14" ht="16.5" customHeight="1" x14ac:dyDescent="0.25">
      <c r="A31" s="72">
        <v>4</v>
      </c>
      <c r="B31" s="48" t="s">
        <v>38</v>
      </c>
      <c r="C31" s="30" t="s">
        <v>22</v>
      </c>
      <c r="D31" s="5">
        <v>5</v>
      </c>
      <c r="E31" s="39">
        <v>600</v>
      </c>
      <c r="F31" s="40">
        <f t="shared" si="0"/>
        <v>3000</v>
      </c>
      <c r="H31" s="54"/>
      <c r="I31" s="89">
        <v>332</v>
      </c>
      <c r="J31" s="93">
        <v>1.3</v>
      </c>
      <c r="K31" s="89">
        <f t="shared" si="1"/>
        <v>431.6</v>
      </c>
    </row>
    <row r="32" spans="1:14" ht="16.5" customHeight="1" x14ac:dyDescent="0.25">
      <c r="A32" s="72">
        <v>5</v>
      </c>
      <c r="B32" s="48" t="s">
        <v>39</v>
      </c>
      <c r="C32" s="30" t="s">
        <v>22</v>
      </c>
      <c r="D32" s="5">
        <v>10</v>
      </c>
      <c r="E32" s="39">
        <v>600</v>
      </c>
      <c r="F32" s="40">
        <f t="shared" si="0"/>
        <v>6000</v>
      </c>
      <c r="H32" s="54"/>
      <c r="I32" s="89">
        <v>332</v>
      </c>
      <c r="J32" s="93">
        <v>1.3</v>
      </c>
      <c r="K32" s="89">
        <f t="shared" si="1"/>
        <v>431.6</v>
      </c>
    </row>
    <row r="33" spans="1:11" ht="16.5" customHeight="1" x14ac:dyDescent="0.25">
      <c r="A33" s="72"/>
      <c r="B33" s="48" t="s">
        <v>40</v>
      </c>
      <c r="C33" s="30" t="s">
        <v>91</v>
      </c>
      <c r="D33" s="5">
        <v>1</v>
      </c>
      <c r="E33" s="39">
        <v>20000</v>
      </c>
      <c r="F33" s="40">
        <f t="shared" si="0"/>
        <v>20000</v>
      </c>
      <c r="H33" s="54"/>
      <c r="I33" s="89">
        <v>242</v>
      </c>
      <c r="J33" s="93">
        <v>1.3</v>
      </c>
      <c r="K33" s="89">
        <f t="shared" si="1"/>
        <v>314.60000000000002</v>
      </c>
    </row>
    <row r="34" spans="1:11" ht="16.5" customHeight="1" x14ac:dyDescent="0.25">
      <c r="A34" s="72"/>
      <c r="B34" s="48" t="s">
        <v>43</v>
      </c>
      <c r="C34" s="30" t="s">
        <v>91</v>
      </c>
      <c r="D34" s="5">
        <v>1</v>
      </c>
      <c r="E34" s="39">
        <v>15000</v>
      </c>
      <c r="F34" s="40">
        <f t="shared" si="0"/>
        <v>15000</v>
      </c>
      <c r="H34" s="54"/>
      <c r="J34" s="93">
        <v>1.3</v>
      </c>
      <c r="K34" s="89">
        <f t="shared" si="1"/>
        <v>0</v>
      </c>
    </row>
    <row r="35" spans="1:11" ht="16.5" customHeight="1" x14ac:dyDescent="0.25">
      <c r="A35" s="72"/>
      <c r="B35" s="48" t="s">
        <v>41</v>
      </c>
      <c r="C35" s="30" t="s">
        <v>91</v>
      </c>
      <c r="D35" s="5">
        <v>1</v>
      </c>
      <c r="E35" s="39">
        <v>10000</v>
      </c>
      <c r="F35" s="40">
        <f t="shared" si="0"/>
        <v>10000</v>
      </c>
      <c r="H35" s="54"/>
      <c r="I35" s="89">
        <v>94</v>
      </c>
      <c r="J35" s="93">
        <v>1.3</v>
      </c>
      <c r="K35" s="89">
        <f t="shared" si="1"/>
        <v>122.2</v>
      </c>
    </row>
    <row r="36" spans="1:11" ht="16.5" customHeight="1" x14ac:dyDescent="0.25">
      <c r="A36" s="72">
        <v>6</v>
      </c>
      <c r="B36" s="48" t="s">
        <v>42</v>
      </c>
      <c r="C36" s="30" t="s">
        <v>0</v>
      </c>
      <c r="D36" s="5">
        <v>20</v>
      </c>
      <c r="E36" s="39">
        <v>100</v>
      </c>
      <c r="F36" s="40">
        <f t="shared" si="0"/>
        <v>2000</v>
      </c>
      <c r="H36" s="54"/>
      <c r="I36" s="89">
        <v>53</v>
      </c>
      <c r="J36" s="93">
        <v>1.3</v>
      </c>
      <c r="K36" s="89">
        <f t="shared" si="1"/>
        <v>68.900000000000006</v>
      </c>
    </row>
    <row r="37" spans="1:11" ht="16.5" customHeight="1" x14ac:dyDescent="0.25">
      <c r="A37" s="72">
        <v>7</v>
      </c>
      <c r="B37" s="48" t="s">
        <v>46</v>
      </c>
      <c r="C37" s="30" t="s">
        <v>0</v>
      </c>
      <c r="D37" s="5">
        <v>1</v>
      </c>
      <c r="E37" s="39">
        <v>91000</v>
      </c>
      <c r="F37" s="40">
        <f t="shared" si="0"/>
        <v>91000</v>
      </c>
      <c r="H37" s="54"/>
      <c r="I37" s="89">
        <v>39792</v>
      </c>
      <c r="J37" s="93">
        <v>1.3</v>
      </c>
      <c r="K37" s="89">
        <f>+I37*J37</f>
        <v>51729.599999999999</v>
      </c>
    </row>
    <row r="38" spans="1:11" ht="16.5" customHeight="1" x14ac:dyDescent="0.25">
      <c r="A38" s="72"/>
      <c r="B38" s="48"/>
      <c r="C38" s="30"/>
      <c r="D38" s="5"/>
      <c r="E38" s="39"/>
      <c r="F38" s="40"/>
      <c r="H38" s="54"/>
      <c r="J38" s="93">
        <v>1.3</v>
      </c>
      <c r="K38" s="89"/>
    </row>
    <row r="39" spans="1:11" ht="16.5" customHeight="1" x14ac:dyDescent="0.25">
      <c r="A39" s="103" t="s">
        <v>31</v>
      </c>
      <c r="B39" s="71" t="s">
        <v>50</v>
      </c>
      <c r="C39" s="30"/>
      <c r="D39" s="5"/>
      <c r="E39" s="39"/>
      <c r="F39" s="40">
        <f t="shared" si="0"/>
        <v>0</v>
      </c>
      <c r="H39" s="54"/>
      <c r="J39" s="93">
        <v>1.3</v>
      </c>
      <c r="K39" s="89">
        <f t="shared" ref="K39:K56" si="2">+I39*J39</f>
        <v>0</v>
      </c>
    </row>
    <row r="40" spans="1:11" ht="16.5" customHeight="1" x14ac:dyDescent="0.25">
      <c r="A40" s="72">
        <v>1</v>
      </c>
      <c r="B40" s="48" t="s">
        <v>47</v>
      </c>
      <c r="C40" s="30" t="s">
        <v>0</v>
      </c>
      <c r="D40" s="5">
        <v>1</v>
      </c>
      <c r="E40" s="39">
        <v>62000</v>
      </c>
      <c r="F40" s="40">
        <f t="shared" si="0"/>
        <v>62000</v>
      </c>
      <c r="H40" s="54"/>
      <c r="I40" s="89">
        <v>45301</v>
      </c>
      <c r="J40" s="93">
        <v>1.3</v>
      </c>
      <c r="K40" s="89">
        <f t="shared" si="2"/>
        <v>58891.3</v>
      </c>
    </row>
    <row r="41" spans="1:11" ht="16.5" customHeight="1" x14ac:dyDescent="0.25">
      <c r="A41" s="72"/>
      <c r="B41" s="48"/>
      <c r="C41" s="30"/>
      <c r="D41" s="5"/>
      <c r="E41" s="39"/>
      <c r="F41" s="40"/>
      <c r="H41" s="54"/>
      <c r="J41" s="93"/>
      <c r="K41" s="89"/>
    </row>
    <row r="42" spans="1:11" ht="16.5" customHeight="1" x14ac:dyDescent="0.25">
      <c r="A42" s="103" t="s">
        <v>79</v>
      </c>
      <c r="B42" s="71" t="s">
        <v>49</v>
      </c>
      <c r="C42" s="30"/>
      <c r="D42" s="5"/>
      <c r="E42" s="39"/>
      <c r="F42" s="40">
        <f t="shared" si="0"/>
        <v>0</v>
      </c>
      <c r="H42" s="54"/>
      <c r="J42" s="93">
        <v>1.3</v>
      </c>
      <c r="K42" s="89">
        <f t="shared" si="2"/>
        <v>0</v>
      </c>
    </row>
    <row r="43" spans="1:11" ht="36.75" customHeight="1" x14ac:dyDescent="0.25">
      <c r="A43" s="72">
        <v>1</v>
      </c>
      <c r="B43" s="48" t="s">
        <v>48</v>
      </c>
      <c r="C43" s="30" t="s">
        <v>0</v>
      </c>
      <c r="D43" s="5">
        <v>1</v>
      </c>
      <c r="E43" s="101">
        <f>+K43</f>
        <v>282353.5</v>
      </c>
      <c r="F43" s="40">
        <f t="shared" si="0"/>
        <v>282353.5</v>
      </c>
      <c r="H43" s="54"/>
      <c r="I43" s="89">
        <v>217195</v>
      </c>
      <c r="J43" s="93">
        <v>1.3</v>
      </c>
      <c r="K43" s="89">
        <f t="shared" si="2"/>
        <v>282353.5</v>
      </c>
    </row>
    <row r="44" spans="1:11" ht="16.5" customHeight="1" x14ac:dyDescent="0.25">
      <c r="A44" s="72">
        <v>2</v>
      </c>
      <c r="B44" s="48" t="s">
        <v>30</v>
      </c>
      <c r="C44" s="30" t="s">
        <v>0</v>
      </c>
      <c r="D44" s="5">
        <v>1</v>
      </c>
      <c r="E44" s="39">
        <v>23500</v>
      </c>
      <c r="F44" s="40">
        <f t="shared" si="0"/>
        <v>23500</v>
      </c>
      <c r="H44" s="54"/>
      <c r="I44" s="89">
        <v>16686</v>
      </c>
      <c r="J44" s="93">
        <v>1.3</v>
      </c>
      <c r="K44" s="89">
        <f t="shared" si="2"/>
        <v>21691.8</v>
      </c>
    </row>
    <row r="45" spans="1:11" ht="16.5" customHeight="1" x14ac:dyDescent="0.25">
      <c r="A45" s="72">
        <v>3</v>
      </c>
      <c r="B45" s="48" t="s">
        <v>51</v>
      </c>
      <c r="C45" s="30" t="s">
        <v>0</v>
      </c>
      <c r="D45" s="5">
        <v>1</v>
      </c>
      <c r="E45" s="39">
        <f>+K45</f>
        <v>51729.599999999999</v>
      </c>
      <c r="F45" s="40">
        <f t="shared" si="0"/>
        <v>51729.599999999999</v>
      </c>
      <c r="H45" s="54"/>
      <c r="I45" s="89">
        <v>39792</v>
      </c>
      <c r="J45" s="93">
        <v>1.3</v>
      </c>
      <c r="K45" s="89">
        <f t="shared" si="2"/>
        <v>51729.599999999999</v>
      </c>
    </row>
    <row r="46" spans="1:11" ht="16.5" customHeight="1" x14ac:dyDescent="0.25">
      <c r="A46" s="72">
        <v>4</v>
      </c>
      <c r="B46" s="48" t="s">
        <v>52</v>
      </c>
      <c r="C46" s="30" t="s">
        <v>0</v>
      </c>
      <c r="D46" s="5">
        <v>1</v>
      </c>
      <c r="E46" s="39">
        <v>29900</v>
      </c>
      <c r="F46" s="40">
        <f t="shared" si="0"/>
        <v>29900</v>
      </c>
      <c r="H46" s="54"/>
      <c r="I46" s="89">
        <v>22011</v>
      </c>
      <c r="J46" s="93">
        <v>1.3</v>
      </c>
      <c r="K46" s="89">
        <f t="shared" si="2"/>
        <v>28614.3</v>
      </c>
    </row>
    <row r="47" spans="1:11" ht="17.25" customHeight="1" x14ac:dyDescent="0.25">
      <c r="A47" s="72">
        <v>5</v>
      </c>
      <c r="B47" s="48" t="s">
        <v>53</v>
      </c>
      <c r="C47" s="30" t="s">
        <v>0</v>
      </c>
      <c r="D47" s="5">
        <v>1</v>
      </c>
      <c r="E47" s="39">
        <v>95000</v>
      </c>
      <c r="F47" s="40">
        <f t="shared" si="0"/>
        <v>95000</v>
      </c>
      <c r="H47" s="54"/>
      <c r="I47" s="89">
        <v>65896</v>
      </c>
      <c r="J47" s="93">
        <v>1.3</v>
      </c>
      <c r="K47" s="89">
        <f t="shared" si="2"/>
        <v>85664.8</v>
      </c>
    </row>
    <row r="48" spans="1:11" ht="16.5" customHeight="1" x14ac:dyDescent="0.25">
      <c r="A48" s="72">
        <v>6</v>
      </c>
      <c r="B48" s="48" t="s">
        <v>54</v>
      </c>
      <c r="C48" s="30" t="s">
        <v>0</v>
      </c>
      <c r="D48" s="5">
        <v>1</v>
      </c>
      <c r="E48" s="39">
        <f>+K48</f>
        <v>59883.200000000004</v>
      </c>
      <c r="F48" s="40">
        <f t="shared" si="0"/>
        <v>59883.200000000004</v>
      </c>
      <c r="H48" s="54"/>
      <c r="I48" s="89">
        <v>46064</v>
      </c>
      <c r="J48" s="93">
        <v>1.3</v>
      </c>
      <c r="K48" s="89">
        <f t="shared" si="2"/>
        <v>59883.200000000004</v>
      </c>
    </row>
    <row r="49" spans="1:13" ht="16.5" customHeight="1" x14ac:dyDescent="0.25">
      <c r="A49" s="84">
        <v>7</v>
      </c>
      <c r="B49" s="85" t="s">
        <v>57</v>
      </c>
      <c r="C49" s="86" t="s">
        <v>0</v>
      </c>
      <c r="D49" s="87">
        <v>1</v>
      </c>
      <c r="E49" s="35">
        <v>62000</v>
      </c>
      <c r="F49" s="40">
        <f t="shared" si="0"/>
        <v>62000</v>
      </c>
      <c r="H49" s="88"/>
      <c r="I49" s="89">
        <v>43500</v>
      </c>
      <c r="J49" s="93">
        <v>1.3</v>
      </c>
      <c r="K49" s="89">
        <f t="shared" si="2"/>
        <v>56550</v>
      </c>
    </row>
    <row r="50" spans="1:13" ht="16.5" customHeight="1" x14ac:dyDescent="0.25">
      <c r="A50" s="84">
        <v>8</v>
      </c>
      <c r="B50" s="85" t="s">
        <v>58</v>
      </c>
      <c r="C50" s="86" t="s">
        <v>0</v>
      </c>
      <c r="D50" s="87">
        <v>7</v>
      </c>
      <c r="E50" s="35">
        <v>7500</v>
      </c>
      <c r="F50" s="40">
        <f t="shared" si="0"/>
        <v>52500</v>
      </c>
      <c r="H50" s="88"/>
      <c r="I50" s="91"/>
      <c r="J50" s="93">
        <v>1.3</v>
      </c>
      <c r="K50" s="89">
        <f t="shared" si="2"/>
        <v>0</v>
      </c>
    </row>
    <row r="51" spans="1:13" ht="16.5" customHeight="1" x14ac:dyDescent="0.25">
      <c r="A51" s="84">
        <v>9</v>
      </c>
      <c r="B51" s="85" t="s">
        <v>55</v>
      </c>
      <c r="C51" s="86" t="s">
        <v>0</v>
      </c>
      <c r="D51" s="87">
        <v>7</v>
      </c>
      <c r="E51" s="35">
        <v>7500</v>
      </c>
      <c r="F51" s="40">
        <f t="shared" si="0"/>
        <v>52500</v>
      </c>
      <c r="H51" s="88"/>
      <c r="I51" s="91"/>
      <c r="J51" s="93">
        <v>1.3</v>
      </c>
      <c r="K51" s="89">
        <f t="shared" si="2"/>
        <v>0</v>
      </c>
    </row>
    <row r="52" spans="1:13" ht="16.5" customHeight="1" x14ac:dyDescent="0.25">
      <c r="A52" s="84">
        <v>10</v>
      </c>
      <c r="B52" s="85" t="s">
        <v>68</v>
      </c>
      <c r="C52" s="86" t="s">
        <v>0</v>
      </c>
      <c r="D52" s="87">
        <v>3</v>
      </c>
      <c r="E52" s="35">
        <f>+K52</f>
        <v>23903.100000000002</v>
      </c>
      <c r="F52" s="40">
        <f t="shared" si="0"/>
        <v>71709.3</v>
      </c>
      <c r="H52" s="88"/>
      <c r="I52" s="91">
        <v>18387</v>
      </c>
      <c r="J52" s="93">
        <v>1.3</v>
      </c>
      <c r="K52" s="89">
        <f t="shared" si="2"/>
        <v>23903.100000000002</v>
      </c>
    </row>
    <row r="53" spans="1:13" ht="16.5" customHeight="1" x14ac:dyDescent="0.25">
      <c r="A53" s="84">
        <v>11</v>
      </c>
      <c r="B53" s="85" t="s">
        <v>56</v>
      </c>
      <c r="C53" s="86" t="s">
        <v>0</v>
      </c>
      <c r="D53" s="87">
        <v>2</v>
      </c>
      <c r="E53" s="35">
        <v>19000</v>
      </c>
      <c r="F53" s="40">
        <f t="shared" si="0"/>
        <v>38000</v>
      </c>
      <c r="H53" s="88"/>
      <c r="I53" s="91"/>
      <c r="J53" s="93">
        <v>1.3</v>
      </c>
      <c r="K53" s="89">
        <f t="shared" si="2"/>
        <v>0</v>
      </c>
    </row>
    <row r="54" spans="1:13" ht="16.5" customHeight="1" x14ac:dyDescent="0.25">
      <c r="A54" s="84">
        <v>12</v>
      </c>
      <c r="B54" s="85" t="s">
        <v>59</v>
      </c>
      <c r="C54" s="86" t="s">
        <v>22</v>
      </c>
      <c r="D54" s="87">
        <v>20</v>
      </c>
      <c r="E54" s="35">
        <f>+K54</f>
        <v>11407.5</v>
      </c>
      <c r="F54" s="40">
        <f t="shared" si="0"/>
        <v>228150</v>
      </c>
      <c r="H54" s="88"/>
      <c r="I54" s="91">
        <v>8775</v>
      </c>
      <c r="J54" s="93">
        <v>1.3</v>
      </c>
      <c r="K54" s="89">
        <f t="shared" si="2"/>
        <v>11407.5</v>
      </c>
    </row>
    <row r="55" spans="1:13" ht="16.5" customHeight="1" x14ac:dyDescent="0.25">
      <c r="A55" s="84">
        <v>13</v>
      </c>
      <c r="B55" s="85" t="s">
        <v>60</v>
      </c>
      <c r="C55" s="86" t="s">
        <v>22</v>
      </c>
      <c r="D55" s="87">
        <v>100</v>
      </c>
      <c r="E55" s="35">
        <v>1200</v>
      </c>
      <c r="F55" s="40">
        <f t="shared" si="0"/>
        <v>120000</v>
      </c>
      <c r="H55" s="88"/>
      <c r="I55" s="91"/>
      <c r="J55" s="93">
        <v>1.3</v>
      </c>
      <c r="K55" s="89">
        <f t="shared" si="2"/>
        <v>0</v>
      </c>
    </row>
    <row r="56" spans="1:13" ht="16.5" customHeight="1" x14ac:dyDescent="0.25">
      <c r="A56" s="84">
        <v>14</v>
      </c>
      <c r="B56" s="85" t="s">
        <v>61</v>
      </c>
      <c r="C56" s="86" t="s">
        <v>22</v>
      </c>
      <c r="D56" s="87">
        <v>100</v>
      </c>
      <c r="E56" s="35">
        <v>1100</v>
      </c>
      <c r="F56" s="40">
        <f t="shared" si="0"/>
        <v>110000</v>
      </c>
      <c r="H56" s="88"/>
      <c r="I56" s="91"/>
      <c r="J56" s="93">
        <v>1.3</v>
      </c>
      <c r="K56" s="89">
        <f t="shared" si="2"/>
        <v>0</v>
      </c>
    </row>
    <row r="57" spans="1:13" ht="16.5" customHeight="1" x14ac:dyDescent="0.25">
      <c r="A57" s="84">
        <v>15</v>
      </c>
      <c r="B57" s="85" t="s">
        <v>62</v>
      </c>
      <c r="C57" s="86" t="s">
        <v>0</v>
      </c>
      <c r="D57" s="87">
        <v>2</v>
      </c>
      <c r="E57" s="35">
        <v>2500</v>
      </c>
      <c r="F57" s="40">
        <f t="shared" si="0"/>
        <v>5000</v>
      </c>
      <c r="H57" s="88"/>
      <c r="I57" s="91"/>
      <c r="J57" s="93">
        <v>1.3</v>
      </c>
    </row>
    <row r="58" spans="1:13" ht="16.5" customHeight="1" x14ac:dyDescent="0.25">
      <c r="A58" s="84">
        <v>16</v>
      </c>
      <c r="B58" s="85" t="s">
        <v>63</v>
      </c>
      <c r="C58" s="86" t="s">
        <v>0</v>
      </c>
      <c r="D58" s="87">
        <v>6</v>
      </c>
      <c r="E58" s="35">
        <v>3600</v>
      </c>
      <c r="F58" s="40">
        <f t="shared" si="0"/>
        <v>21600</v>
      </c>
      <c r="H58" s="88"/>
      <c r="I58" s="91"/>
      <c r="J58" s="93">
        <v>1.3</v>
      </c>
    </row>
    <row r="59" spans="1:13" ht="16.5" customHeight="1" x14ac:dyDescent="0.25">
      <c r="A59" s="84">
        <v>17</v>
      </c>
      <c r="B59" s="85" t="s">
        <v>64</v>
      </c>
      <c r="C59" s="86" t="s">
        <v>0</v>
      </c>
      <c r="D59" s="87">
        <v>1</v>
      </c>
      <c r="E59" s="35">
        <v>5000</v>
      </c>
      <c r="F59" s="40">
        <f t="shared" si="0"/>
        <v>5000</v>
      </c>
      <c r="H59" s="88"/>
      <c r="I59" s="91"/>
      <c r="J59" s="93">
        <v>1.3</v>
      </c>
    </row>
    <row r="60" spans="1:13" ht="16.5" customHeight="1" x14ac:dyDescent="0.25">
      <c r="A60" s="84">
        <v>18</v>
      </c>
      <c r="B60" s="85" t="s">
        <v>65</v>
      </c>
      <c r="C60" s="86" t="s">
        <v>0</v>
      </c>
      <c r="D60" s="87">
        <v>6</v>
      </c>
      <c r="E60" s="35">
        <v>3600</v>
      </c>
      <c r="F60" s="40">
        <f t="shared" si="0"/>
        <v>21600</v>
      </c>
      <c r="H60" s="88"/>
      <c r="I60" s="91"/>
      <c r="J60" s="93">
        <v>1.3</v>
      </c>
    </row>
    <row r="61" spans="1:13" s="18" customFormat="1" ht="16.5" customHeight="1" x14ac:dyDescent="0.25">
      <c r="A61" s="84">
        <v>38</v>
      </c>
      <c r="B61" s="85" t="s">
        <v>76</v>
      </c>
      <c r="C61" s="86" t="s">
        <v>78</v>
      </c>
      <c r="D61" s="87">
        <v>2</v>
      </c>
      <c r="E61" s="101">
        <f>+K61</f>
        <v>7358</v>
      </c>
      <c r="F61" s="40">
        <f>+D61*E61</f>
        <v>14716</v>
      </c>
      <c r="G61" s="3"/>
      <c r="H61" s="88"/>
      <c r="I61" s="91">
        <v>5660</v>
      </c>
      <c r="J61" s="93">
        <v>1.3</v>
      </c>
      <c r="K61" s="18">
        <f>+I61*J61</f>
        <v>7358</v>
      </c>
      <c r="L61" s="20"/>
      <c r="M61" s="3"/>
    </row>
    <row r="62" spans="1:13" s="18" customFormat="1" ht="13.5" customHeight="1" x14ac:dyDescent="0.25">
      <c r="A62" s="84">
        <v>39</v>
      </c>
      <c r="B62" s="85" t="s">
        <v>77</v>
      </c>
      <c r="C62" s="86" t="s">
        <v>0</v>
      </c>
      <c r="D62" s="87">
        <v>6</v>
      </c>
      <c r="E62" s="101">
        <v>2500</v>
      </c>
      <c r="F62" s="40">
        <f>+D62*E62</f>
        <v>15000</v>
      </c>
      <c r="G62" s="3"/>
      <c r="H62" s="88"/>
      <c r="I62" s="91">
        <v>1745</v>
      </c>
      <c r="J62" s="93">
        <v>1.3</v>
      </c>
      <c r="K62" s="18">
        <f>+I62*J62</f>
        <v>2268.5</v>
      </c>
      <c r="L62" s="20"/>
      <c r="M62" s="3"/>
    </row>
    <row r="63" spans="1:13" ht="16.5" customHeight="1" x14ac:dyDescent="0.25">
      <c r="A63" s="84">
        <v>19</v>
      </c>
      <c r="B63" s="85" t="s">
        <v>33</v>
      </c>
      <c r="C63" s="86" t="s">
        <v>22</v>
      </c>
      <c r="D63" s="87">
        <v>3</v>
      </c>
      <c r="E63" s="35">
        <v>2400</v>
      </c>
      <c r="F63" s="40">
        <f t="shared" si="0"/>
        <v>7200</v>
      </c>
      <c r="H63" s="88"/>
      <c r="I63" s="91">
        <v>1846</v>
      </c>
      <c r="J63" s="93">
        <v>1.3</v>
      </c>
      <c r="K63" s="18">
        <f>+I63*J63</f>
        <v>2399.8000000000002</v>
      </c>
    </row>
    <row r="64" spans="1:13" ht="16.5" customHeight="1" x14ac:dyDescent="0.25">
      <c r="A64" s="84">
        <v>20</v>
      </c>
      <c r="B64" s="85" t="s">
        <v>34</v>
      </c>
      <c r="C64" s="86" t="s">
        <v>22</v>
      </c>
      <c r="D64" s="87">
        <v>6</v>
      </c>
      <c r="E64" s="35">
        <v>2400</v>
      </c>
      <c r="F64" s="40">
        <f t="shared" si="0"/>
        <v>14400</v>
      </c>
      <c r="H64" s="88"/>
      <c r="I64" s="91">
        <v>1841</v>
      </c>
      <c r="J64" s="93">
        <v>1.3</v>
      </c>
      <c r="K64" s="18">
        <f>+I64*J64</f>
        <v>2393.3000000000002</v>
      </c>
    </row>
    <row r="65" spans="1:13" ht="16.5" customHeight="1" x14ac:dyDescent="0.25">
      <c r="A65" s="84">
        <v>21</v>
      </c>
      <c r="B65" s="85" t="s">
        <v>36</v>
      </c>
      <c r="C65" s="86" t="s">
        <v>22</v>
      </c>
      <c r="D65" s="87">
        <v>20</v>
      </c>
      <c r="E65" s="35">
        <v>1100</v>
      </c>
      <c r="F65" s="40">
        <f t="shared" si="0"/>
        <v>22000</v>
      </c>
      <c r="H65" s="88"/>
      <c r="I65" s="91"/>
      <c r="J65" s="93">
        <v>1.3</v>
      </c>
    </row>
    <row r="66" spans="1:13" ht="16.5" customHeight="1" x14ac:dyDescent="0.25">
      <c r="A66" s="84">
        <v>22</v>
      </c>
      <c r="B66" s="85" t="s">
        <v>37</v>
      </c>
      <c r="C66" s="86" t="s">
        <v>22</v>
      </c>
      <c r="D66" s="87">
        <v>10</v>
      </c>
      <c r="E66" s="35">
        <v>1100</v>
      </c>
      <c r="F66" s="40">
        <f t="shared" si="0"/>
        <v>11000</v>
      </c>
      <c r="H66" s="88"/>
      <c r="I66" s="91"/>
      <c r="J66" s="93">
        <v>1.3</v>
      </c>
    </row>
    <row r="67" spans="1:13" ht="16.5" customHeight="1" x14ac:dyDescent="0.25">
      <c r="A67" s="84">
        <v>23</v>
      </c>
      <c r="B67" s="85" t="s">
        <v>70</v>
      </c>
      <c r="C67" s="86" t="s">
        <v>22</v>
      </c>
      <c r="D67" s="87">
        <v>10</v>
      </c>
      <c r="E67" s="35">
        <v>1400</v>
      </c>
      <c r="F67" s="40">
        <f t="shared" si="0"/>
        <v>14000</v>
      </c>
      <c r="H67" s="88"/>
      <c r="I67" s="91"/>
      <c r="J67" s="93">
        <v>1.3</v>
      </c>
    </row>
    <row r="68" spans="1:13" ht="16.5" customHeight="1" x14ac:dyDescent="0.25">
      <c r="A68" s="84">
        <v>24</v>
      </c>
      <c r="B68" s="85" t="s">
        <v>71</v>
      </c>
      <c r="C68" s="86" t="s">
        <v>22</v>
      </c>
      <c r="D68" s="87">
        <v>20</v>
      </c>
      <c r="E68" s="35">
        <v>1400</v>
      </c>
      <c r="F68" s="40">
        <f t="shared" si="0"/>
        <v>28000</v>
      </c>
      <c r="H68" s="88"/>
      <c r="I68" s="91"/>
      <c r="J68" s="93">
        <v>1.3</v>
      </c>
    </row>
    <row r="69" spans="1:13" ht="16.5" customHeight="1" x14ac:dyDescent="0.25">
      <c r="A69" s="84">
        <v>25</v>
      </c>
      <c r="B69" s="85" t="s">
        <v>38</v>
      </c>
      <c r="C69" s="86" t="s">
        <v>22</v>
      </c>
      <c r="D69" s="87">
        <v>10</v>
      </c>
      <c r="E69" s="35">
        <v>600</v>
      </c>
      <c r="F69" s="40">
        <f t="shared" si="0"/>
        <v>6000</v>
      </c>
      <c r="H69" s="88"/>
      <c r="I69" s="91"/>
      <c r="J69" s="93">
        <v>1.3</v>
      </c>
    </row>
    <row r="70" spans="1:13" s="18" customFormat="1" ht="16.5" customHeight="1" x14ac:dyDescent="0.25">
      <c r="A70" s="84">
        <v>26</v>
      </c>
      <c r="B70" s="85" t="s">
        <v>39</v>
      </c>
      <c r="C70" s="86" t="s">
        <v>22</v>
      </c>
      <c r="D70" s="87">
        <v>20</v>
      </c>
      <c r="E70" s="35">
        <v>600</v>
      </c>
      <c r="F70" s="40">
        <f t="shared" si="0"/>
        <v>12000</v>
      </c>
      <c r="G70" s="3"/>
      <c r="H70" s="88"/>
      <c r="I70" s="91"/>
      <c r="J70" s="93">
        <v>1.3</v>
      </c>
      <c r="L70" s="20"/>
      <c r="M70" s="3"/>
    </row>
    <row r="71" spans="1:13" s="18" customFormat="1" ht="16.5" customHeight="1" x14ac:dyDescent="0.25">
      <c r="A71" s="84">
        <v>27</v>
      </c>
      <c r="B71" s="85" t="s">
        <v>40</v>
      </c>
      <c r="C71" s="86" t="s">
        <v>0</v>
      </c>
      <c r="D71" s="87">
        <v>20</v>
      </c>
      <c r="E71" s="35">
        <v>720</v>
      </c>
      <c r="F71" s="40">
        <f t="shared" si="0"/>
        <v>14400</v>
      </c>
      <c r="G71" s="3"/>
      <c r="H71" s="88"/>
      <c r="I71" s="91"/>
      <c r="J71" s="93">
        <v>1.3</v>
      </c>
      <c r="L71" s="20"/>
      <c r="M71" s="3"/>
    </row>
    <row r="72" spans="1:13" s="18" customFormat="1" ht="16.5" customHeight="1" x14ac:dyDescent="0.25">
      <c r="A72" s="84">
        <v>28</v>
      </c>
      <c r="B72" s="85" t="s">
        <v>72</v>
      </c>
      <c r="C72" s="86" t="s">
        <v>93</v>
      </c>
      <c r="D72" s="87">
        <v>1</v>
      </c>
      <c r="E72" s="35">
        <v>20000</v>
      </c>
      <c r="F72" s="40">
        <f t="shared" si="0"/>
        <v>20000</v>
      </c>
      <c r="G72" s="3"/>
      <c r="H72" s="88"/>
      <c r="I72" s="91"/>
      <c r="J72" s="93">
        <v>1.3</v>
      </c>
      <c r="L72" s="20"/>
      <c r="M72" s="3"/>
    </row>
    <row r="73" spans="1:13" s="18" customFormat="1" ht="16.5" customHeight="1" x14ac:dyDescent="0.25">
      <c r="A73" s="84">
        <v>29</v>
      </c>
      <c r="B73" s="85" t="s">
        <v>41</v>
      </c>
      <c r="C73" s="86" t="s">
        <v>93</v>
      </c>
      <c r="D73" s="87">
        <v>1</v>
      </c>
      <c r="E73" s="35">
        <v>20000</v>
      </c>
      <c r="F73" s="40">
        <f t="shared" si="0"/>
        <v>20000</v>
      </c>
      <c r="G73" s="3"/>
      <c r="H73" s="88"/>
      <c r="I73" s="91"/>
      <c r="J73" s="93">
        <v>1.3</v>
      </c>
      <c r="L73" s="20"/>
      <c r="M73" s="3"/>
    </row>
    <row r="74" spans="1:13" s="18" customFormat="1" ht="16.5" customHeight="1" x14ac:dyDescent="0.25">
      <c r="A74" s="84">
        <v>30</v>
      </c>
      <c r="B74" s="85" t="s">
        <v>42</v>
      </c>
      <c r="C74" s="86" t="s">
        <v>92</v>
      </c>
      <c r="D74" s="87">
        <v>1</v>
      </c>
      <c r="E74" s="35">
        <v>15000</v>
      </c>
      <c r="F74" s="40">
        <f t="shared" si="0"/>
        <v>15000</v>
      </c>
      <c r="G74" s="3"/>
      <c r="H74" s="88"/>
      <c r="I74" s="91"/>
      <c r="J74" s="93">
        <v>1.3</v>
      </c>
      <c r="L74" s="20"/>
      <c r="M74" s="3"/>
    </row>
    <row r="75" spans="1:13" s="18" customFormat="1" ht="16.5" customHeight="1" x14ac:dyDescent="0.25">
      <c r="A75" s="84">
        <v>31</v>
      </c>
      <c r="B75" s="85" t="s">
        <v>66</v>
      </c>
      <c r="C75" s="86" t="s">
        <v>0</v>
      </c>
      <c r="D75" s="87">
        <v>6</v>
      </c>
      <c r="E75" s="35">
        <v>240</v>
      </c>
      <c r="F75" s="40">
        <f t="shared" si="0"/>
        <v>1440</v>
      </c>
      <c r="G75" s="3"/>
      <c r="H75" s="88"/>
      <c r="I75" s="91"/>
      <c r="J75" s="93">
        <v>1.3</v>
      </c>
      <c r="L75" s="20"/>
      <c r="M75" s="3"/>
    </row>
    <row r="76" spans="1:13" s="18" customFormat="1" ht="16.5" customHeight="1" x14ac:dyDescent="0.25">
      <c r="A76" s="84">
        <v>32</v>
      </c>
      <c r="B76" s="85" t="s">
        <v>67</v>
      </c>
      <c r="C76" s="86" t="s">
        <v>0</v>
      </c>
      <c r="D76" s="87">
        <v>35</v>
      </c>
      <c r="E76" s="35">
        <v>100</v>
      </c>
      <c r="F76" s="40">
        <f t="shared" si="0"/>
        <v>3500</v>
      </c>
      <c r="G76" s="3"/>
      <c r="H76" s="88"/>
      <c r="I76" s="91"/>
      <c r="J76" s="93">
        <v>1.3</v>
      </c>
      <c r="L76" s="20"/>
      <c r="M76" s="3"/>
    </row>
    <row r="77" spans="1:13" s="18" customFormat="1" ht="16.5" customHeight="1" x14ac:dyDescent="0.25">
      <c r="A77" s="84">
        <v>33</v>
      </c>
      <c r="B77" s="85" t="s">
        <v>69</v>
      </c>
      <c r="C77" s="86" t="s">
        <v>93</v>
      </c>
      <c r="D77" s="87">
        <v>1</v>
      </c>
      <c r="E77" s="35">
        <v>10000</v>
      </c>
      <c r="F77" s="40">
        <f t="shared" si="0"/>
        <v>10000</v>
      </c>
      <c r="G77" s="3"/>
      <c r="H77" s="88"/>
      <c r="I77" s="91"/>
      <c r="J77" s="93">
        <v>1.3</v>
      </c>
      <c r="L77" s="20"/>
      <c r="M77" s="3"/>
    </row>
    <row r="78" spans="1:13" s="18" customFormat="1" ht="16.5" customHeight="1" x14ac:dyDescent="0.25">
      <c r="A78" s="84">
        <v>34</v>
      </c>
      <c r="B78" s="85" t="s">
        <v>73</v>
      </c>
      <c r="C78" s="86" t="s">
        <v>0</v>
      </c>
      <c r="D78" s="87">
        <v>6</v>
      </c>
      <c r="E78" s="35">
        <v>100</v>
      </c>
      <c r="F78" s="40"/>
      <c r="G78" s="3"/>
      <c r="H78" s="88"/>
      <c r="I78" s="91"/>
      <c r="J78" s="93">
        <v>1.3</v>
      </c>
      <c r="L78" s="20"/>
      <c r="M78" s="3"/>
    </row>
    <row r="79" spans="1:13" s="18" customFormat="1" ht="16.5" customHeight="1" x14ac:dyDescent="0.25">
      <c r="A79" s="84">
        <v>35</v>
      </c>
      <c r="B79" s="85" t="s">
        <v>74</v>
      </c>
      <c r="C79" s="86"/>
      <c r="D79" s="87">
        <v>30</v>
      </c>
      <c r="E79" s="35">
        <v>50</v>
      </c>
      <c r="F79" s="40"/>
      <c r="G79" s="3"/>
      <c r="H79" s="88"/>
      <c r="I79" s="91"/>
      <c r="J79" s="93">
        <v>1.3</v>
      </c>
      <c r="L79" s="20"/>
      <c r="M79" s="3"/>
    </row>
    <row r="80" spans="1:13" s="18" customFormat="1" ht="16.5" customHeight="1" x14ac:dyDescent="0.25">
      <c r="A80" s="84">
        <v>36</v>
      </c>
      <c r="B80" s="85" t="s">
        <v>75</v>
      </c>
      <c r="C80" s="86"/>
      <c r="D80" s="87">
        <v>6</v>
      </c>
      <c r="E80" s="35">
        <v>180</v>
      </c>
      <c r="F80" s="40"/>
      <c r="G80" s="3"/>
      <c r="H80" s="88"/>
      <c r="I80" s="91"/>
      <c r="J80" s="93">
        <v>1.3</v>
      </c>
      <c r="L80" s="20"/>
      <c r="M80" s="3"/>
    </row>
    <row r="81" spans="1:13" s="18" customFormat="1" ht="16.5" customHeight="1" x14ac:dyDescent="0.25">
      <c r="A81" s="84">
        <v>37</v>
      </c>
      <c r="B81" s="85" t="s">
        <v>23</v>
      </c>
      <c r="C81" s="86"/>
      <c r="D81" s="87">
        <v>30</v>
      </c>
      <c r="E81" s="101">
        <v>100</v>
      </c>
      <c r="F81" s="40"/>
      <c r="G81" s="3"/>
      <c r="H81" s="88"/>
      <c r="I81" s="91"/>
      <c r="J81" s="93">
        <v>1.3</v>
      </c>
      <c r="L81" s="20"/>
      <c r="M81" s="3"/>
    </row>
    <row r="82" spans="1:13" s="18" customFormat="1" ht="16.5" customHeight="1" x14ac:dyDescent="0.25">
      <c r="A82" s="72"/>
      <c r="B82" s="48"/>
      <c r="C82" s="30"/>
      <c r="D82" s="5"/>
      <c r="E82" s="39"/>
      <c r="F82" s="40">
        <f t="shared" si="0"/>
        <v>0</v>
      </c>
      <c r="G82" s="3"/>
      <c r="H82" s="54"/>
      <c r="I82" s="89"/>
      <c r="J82" s="93">
        <v>1.3</v>
      </c>
      <c r="K82" s="18">
        <f t="shared" ref="K82" si="3">+I82*J82</f>
        <v>0</v>
      </c>
      <c r="L82" s="20"/>
      <c r="M82" s="3"/>
    </row>
    <row r="83" spans="1:13" s="18" customFormat="1" ht="16.5" customHeight="1" x14ac:dyDescent="0.25">
      <c r="A83" s="72"/>
      <c r="B83" s="48"/>
      <c r="C83" s="30"/>
      <c r="D83" s="5"/>
      <c r="E83" s="39"/>
      <c r="F83" s="40"/>
      <c r="G83" s="3"/>
      <c r="H83" s="54"/>
      <c r="I83" s="89"/>
      <c r="J83" s="93"/>
      <c r="L83" s="20"/>
      <c r="M83" s="3"/>
    </row>
    <row r="84" spans="1:13" s="18" customFormat="1" ht="16.5" customHeight="1" x14ac:dyDescent="0.25">
      <c r="A84" s="72"/>
      <c r="B84" s="48"/>
      <c r="C84" s="30"/>
      <c r="D84" s="5"/>
      <c r="E84" s="39"/>
      <c r="F84" s="40"/>
      <c r="G84" s="3"/>
      <c r="H84" s="54"/>
      <c r="I84" s="89"/>
      <c r="J84" s="93"/>
      <c r="L84" s="20"/>
      <c r="M84" s="3"/>
    </row>
    <row r="85" spans="1:13" s="18" customFormat="1" ht="16.5" customHeight="1" x14ac:dyDescent="0.25">
      <c r="A85" s="72"/>
      <c r="B85" s="48"/>
      <c r="C85" s="30"/>
      <c r="D85" s="5"/>
      <c r="E85" s="39"/>
      <c r="F85" s="40"/>
      <c r="G85" s="3"/>
      <c r="H85" s="54"/>
      <c r="I85" s="89"/>
      <c r="J85" s="93"/>
      <c r="L85" s="20"/>
      <c r="M85" s="3"/>
    </row>
    <row r="86" spans="1:13" s="18" customFormat="1" ht="16.5" customHeight="1" x14ac:dyDescent="0.25">
      <c r="A86" s="72"/>
      <c r="B86" s="58" t="s">
        <v>87</v>
      </c>
      <c r="C86" s="30"/>
      <c r="D86" s="5"/>
      <c r="E86" s="39"/>
      <c r="F86" s="40"/>
      <c r="G86" s="3"/>
      <c r="H86" s="54"/>
      <c r="I86" s="89"/>
      <c r="J86" s="93"/>
      <c r="L86" s="20"/>
      <c r="M86" s="3"/>
    </row>
    <row r="87" spans="1:13" s="18" customFormat="1" ht="16.5" customHeight="1" x14ac:dyDescent="0.25">
      <c r="A87" s="72"/>
      <c r="B87" s="58"/>
      <c r="C87" s="30"/>
      <c r="D87" s="5"/>
      <c r="E87" s="39"/>
      <c r="F87" s="40"/>
      <c r="G87" s="3"/>
      <c r="H87" s="54"/>
      <c r="I87" s="89"/>
      <c r="J87" s="93"/>
      <c r="L87" s="20"/>
      <c r="M87" s="3"/>
    </row>
    <row r="88" spans="1:13" s="18" customFormat="1" ht="16.5" customHeight="1" x14ac:dyDescent="0.25">
      <c r="A88" s="72"/>
      <c r="B88" s="58"/>
      <c r="C88" s="30"/>
      <c r="D88" s="5"/>
      <c r="E88" s="39"/>
      <c r="F88" s="40"/>
      <c r="G88" s="3"/>
      <c r="H88" s="54"/>
      <c r="I88" s="89"/>
      <c r="J88" s="93"/>
      <c r="L88" s="20"/>
      <c r="M88" s="3"/>
    </row>
    <row r="89" spans="1:13" s="18" customFormat="1" ht="16.5" customHeight="1" x14ac:dyDescent="0.25">
      <c r="A89" s="72"/>
      <c r="B89" s="58"/>
      <c r="C89" s="30"/>
      <c r="D89" s="5"/>
      <c r="E89" s="39"/>
      <c r="F89" s="40"/>
      <c r="G89" s="3"/>
      <c r="H89" s="54"/>
      <c r="I89" s="89"/>
      <c r="J89" s="93"/>
      <c r="L89" s="20"/>
      <c r="M89" s="3"/>
    </row>
    <row r="90" spans="1:13" s="2" customFormat="1" x14ac:dyDescent="0.25">
      <c r="A90" s="13"/>
      <c r="B90" s="52"/>
      <c r="C90" s="14"/>
      <c r="D90" s="5"/>
      <c r="E90" s="35"/>
      <c r="F90" s="40"/>
      <c r="H90" s="56"/>
      <c r="I90" s="92"/>
      <c r="J90" s="93">
        <v>1.3</v>
      </c>
      <c r="K90" s="19"/>
      <c r="L90" s="22"/>
    </row>
    <row r="91" spans="1:13" s="2" customFormat="1" x14ac:dyDescent="0.25">
      <c r="A91" s="13"/>
      <c r="B91" s="102" t="s">
        <v>88</v>
      </c>
      <c r="C91" s="14"/>
      <c r="D91" s="5"/>
      <c r="E91" s="35"/>
      <c r="F91" s="40"/>
      <c r="H91" s="56"/>
      <c r="I91" s="92"/>
      <c r="J91" s="93">
        <v>1.3</v>
      </c>
    </row>
    <row r="92" spans="1:13" s="2" customFormat="1" x14ac:dyDescent="0.25">
      <c r="A92" s="13"/>
      <c r="B92" s="52" t="s">
        <v>89</v>
      </c>
      <c r="C92" s="14"/>
      <c r="D92" s="5"/>
      <c r="E92" s="35"/>
      <c r="F92" s="40"/>
      <c r="H92" s="56"/>
      <c r="I92" s="92"/>
      <c r="J92" s="19"/>
    </row>
    <row r="93" spans="1:13" s="7" customFormat="1" x14ac:dyDescent="0.25">
      <c r="A93" s="16"/>
      <c r="B93" s="17"/>
      <c r="C93" s="33"/>
      <c r="D93" s="24"/>
      <c r="E93" s="42"/>
      <c r="F93" s="42"/>
      <c r="H93" s="53"/>
      <c r="I93" s="89"/>
      <c r="J93" s="18"/>
    </row>
    <row r="94" spans="1:13" s="7" customFormat="1" x14ac:dyDescent="0.25">
      <c r="A94" s="119" t="s">
        <v>7</v>
      </c>
      <c r="B94" s="119"/>
      <c r="C94" s="119"/>
      <c r="D94" s="119"/>
      <c r="E94" s="119"/>
      <c r="F94" s="43">
        <f>SUM(F24:F93)</f>
        <v>1853081.2</v>
      </c>
      <c r="H94" s="53"/>
      <c r="I94" s="89"/>
      <c r="J94" s="18"/>
    </row>
    <row r="95" spans="1:13" x14ac:dyDescent="0.25">
      <c r="A95" s="120" t="s">
        <v>8</v>
      </c>
      <c r="B95" s="120"/>
      <c r="C95" s="120"/>
      <c r="D95" s="120"/>
      <c r="E95" s="120"/>
      <c r="F95" s="44">
        <f>F94*0.18</f>
        <v>333554.61599999998</v>
      </c>
    </row>
    <row r="96" spans="1:13" x14ac:dyDescent="0.25">
      <c r="A96" s="119" t="s">
        <v>2</v>
      </c>
      <c r="B96" s="119"/>
      <c r="C96" s="119"/>
      <c r="D96" s="119"/>
      <c r="E96" s="119"/>
      <c r="F96" s="45">
        <f>F94+F95</f>
        <v>2186635.8160000001</v>
      </c>
    </row>
    <row r="97" spans="1:14" ht="11.25" customHeight="1" x14ac:dyDescent="0.25">
      <c r="A97" s="25"/>
      <c r="B97" s="37"/>
      <c r="C97" s="29"/>
      <c r="D97" s="25"/>
      <c r="E97" s="46"/>
      <c r="F97" s="47"/>
    </row>
    <row r="98" spans="1:14" x14ac:dyDescent="0.25">
      <c r="A98" s="34" t="s">
        <v>3</v>
      </c>
    </row>
    <row r="99" spans="1:14" x14ac:dyDescent="0.25">
      <c r="A99" s="2"/>
    </row>
    <row r="101" spans="1:14" x14ac:dyDescent="0.25">
      <c r="A101" s="8" t="s">
        <v>4</v>
      </c>
    </row>
    <row r="106" spans="1:14" x14ac:dyDescent="0.25">
      <c r="M106" s="27"/>
      <c r="N106" s="19"/>
    </row>
    <row r="107" spans="1:14" x14ac:dyDescent="0.25">
      <c r="M107" s="7"/>
    </row>
    <row r="108" spans="1:14" x14ac:dyDescent="0.25">
      <c r="M108" s="7"/>
    </row>
    <row r="110" spans="1:14" x14ac:dyDescent="0.25">
      <c r="M110" s="26"/>
    </row>
  </sheetData>
  <mergeCells count="5">
    <mergeCell ref="D21:F21"/>
    <mergeCell ref="A22:B22"/>
    <mergeCell ref="A94:E94"/>
    <mergeCell ref="A95:E95"/>
    <mergeCell ref="A96:E9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FE70-1DC5-4D01-B5F2-B6A017B73338}">
  <dimension ref="A6:N60"/>
  <sheetViews>
    <sheetView showGridLines="0" view="pageBreakPreview" topLeftCell="A16" zoomScale="96" zoomScaleNormal="100" zoomScaleSheetLayoutView="96" zoomScalePageLayoutView="63" workbookViewId="0">
      <selection activeCell="E56" sqref="E56"/>
    </sheetView>
  </sheetViews>
  <sheetFormatPr baseColWidth="10" defaultColWidth="10.85546875" defaultRowHeight="15.75" x14ac:dyDescent="0.25"/>
  <cols>
    <col min="1" max="1" width="5.42578125" style="3" customWidth="1"/>
    <col min="2" max="2" width="62.5703125" style="7" customWidth="1"/>
    <col min="3" max="3" width="6.140625" style="18" customWidth="1"/>
    <col min="4" max="4" width="8.42578125" style="18" bestFit="1" customWidth="1"/>
    <col min="5" max="5" width="13.42578125" style="38" customWidth="1"/>
    <col min="6" max="6" width="18.85546875" style="38" customWidth="1"/>
    <col min="7" max="7" width="9.5703125" style="3" customWidth="1"/>
    <col min="8" max="8" width="10.85546875" style="53"/>
    <col min="9" max="9" width="9.5703125" style="89" customWidth="1"/>
    <col min="10" max="10" width="12.140625" style="18" customWidth="1"/>
    <col min="11" max="11" width="10.85546875" style="18"/>
    <col min="12" max="12" width="11.5703125" style="20" customWidth="1"/>
    <col min="13" max="13" width="57.42578125" style="3" customWidth="1"/>
    <col min="14" max="14" width="7.5703125" style="18" customWidth="1"/>
    <col min="15" max="16384" width="10.85546875" style="3"/>
  </cols>
  <sheetData>
    <row r="6" spans="1:12" x14ac:dyDescent="0.25">
      <c r="A6" s="2" t="s">
        <v>107</v>
      </c>
      <c r="B6" s="50"/>
      <c r="F6" s="1"/>
    </row>
    <row r="7" spans="1:12" x14ac:dyDescent="0.25">
      <c r="A7" s="2"/>
      <c r="B7" s="50"/>
      <c r="F7" s="1"/>
    </row>
    <row r="8" spans="1:12" x14ac:dyDescent="0.25">
      <c r="A8" s="2"/>
      <c r="B8" s="50"/>
      <c r="F8" s="1"/>
    </row>
    <row r="9" spans="1:12" s="105" customFormat="1" ht="17.100000000000001" customHeight="1" x14ac:dyDescent="0.25">
      <c r="A9" s="104" t="s">
        <v>99</v>
      </c>
      <c r="D9" s="106"/>
      <c r="E9" s="107"/>
      <c r="F9" s="106"/>
      <c r="G9" s="106"/>
      <c r="H9" s="106"/>
      <c r="I9" s="108"/>
      <c r="K9" s="108"/>
    </row>
    <row r="10" spans="1:12" s="105" customFormat="1" ht="17.100000000000001" customHeight="1" x14ac:dyDescent="0.25">
      <c r="A10" s="104" t="s">
        <v>103</v>
      </c>
      <c r="D10" s="106"/>
      <c r="E10" s="107"/>
      <c r="F10" s="106"/>
      <c r="G10" s="106"/>
      <c r="H10" s="106"/>
      <c r="I10" s="108"/>
      <c r="K10" s="108"/>
    </row>
    <row r="11" spans="1:12" s="105" customFormat="1" x14ac:dyDescent="0.25">
      <c r="A11" s="104" t="s">
        <v>100</v>
      </c>
      <c r="D11" s="106"/>
      <c r="E11" s="107"/>
      <c r="F11" s="106"/>
      <c r="G11" s="106"/>
      <c r="H11" s="106"/>
      <c r="I11" s="108"/>
      <c r="K11" s="107"/>
    </row>
    <row r="12" spans="1:12" s="105" customFormat="1" x14ac:dyDescent="0.25">
      <c r="A12" s="104" t="s">
        <v>83</v>
      </c>
      <c r="D12" s="106"/>
      <c r="E12" s="107"/>
      <c r="F12" s="106"/>
      <c r="G12" s="106"/>
      <c r="H12" s="106"/>
      <c r="I12" s="108"/>
      <c r="K12" s="107"/>
    </row>
    <row r="13" spans="1:12" s="105" customFormat="1" x14ac:dyDescent="0.25">
      <c r="A13" s="104" t="s">
        <v>84</v>
      </c>
      <c r="D13" s="106"/>
      <c r="F13" s="106"/>
      <c r="G13" s="106"/>
      <c r="H13" s="106"/>
      <c r="I13" s="108"/>
      <c r="K13" s="107"/>
      <c r="L13" s="109"/>
    </row>
    <row r="14" spans="1:12" s="105" customFormat="1" x14ac:dyDescent="0.25">
      <c r="A14" s="104" t="s">
        <v>85</v>
      </c>
      <c r="D14" s="106"/>
      <c r="E14" s="107"/>
      <c r="F14" s="106"/>
      <c r="G14" s="106"/>
      <c r="H14" s="106"/>
      <c r="I14" s="108"/>
      <c r="K14" s="107"/>
    </row>
    <row r="15" spans="1:12" s="105" customFormat="1" x14ac:dyDescent="0.25">
      <c r="A15" s="104" t="s">
        <v>19</v>
      </c>
      <c r="D15" s="106"/>
      <c r="F15" s="106"/>
      <c r="G15" s="106"/>
      <c r="H15" s="106"/>
      <c r="I15" s="108"/>
      <c r="K15" s="107"/>
    </row>
    <row r="16" spans="1:12" x14ac:dyDescent="0.25">
      <c r="E16" s="18"/>
      <c r="F16" s="18"/>
    </row>
    <row r="17" spans="1:14" s="63" customFormat="1" x14ac:dyDescent="0.25">
      <c r="A17" s="60"/>
      <c r="B17" s="110"/>
      <c r="D17" s="62" t="s">
        <v>115</v>
      </c>
      <c r="E17" s="73"/>
      <c r="F17" s="62"/>
      <c r="H17" s="64"/>
      <c r="I17" s="90"/>
      <c r="J17" s="62"/>
      <c r="K17" s="62"/>
      <c r="L17" s="65"/>
      <c r="N17" s="62"/>
    </row>
    <row r="18" spans="1:14" x14ac:dyDescent="0.25">
      <c r="A18" s="117"/>
      <c r="B18" s="117"/>
    </row>
    <row r="19" spans="1:14" s="4" customFormat="1" ht="17.100000000000001" customHeight="1" x14ac:dyDescent="0.25">
      <c r="A19" s="9" t="s">
        <v>5</v>
      </c>
      <c r="B19" s="51" t="s">
        <v>6</v>
      </c>
      <c r="C19" s="10" t="s">
        <v>0</v>
      </c>
      <c r="D19" s="11" t="s">
        <v>9</v>
      </c>
      <c r="E19" s="36" t="s">
        <v>1</v>
      </c>
      <c r="F19" s="12" t="s">
        <v>10</v>
      </c>
      <c r="H19" s="53"/>
      <c r="I19" s="89"/>
      <c r="J19" s="18"/>
      <c r="K19" s="18"/>
      <c r="L19" s="21"/>
      <c r="N19" s="18"/>
    </row>
    <row r="20" spans="1:14" ht="17.100000000000001" customHeight="1" x14ac:dyDescent="0.25">
      <c r="A20" s="72">
        <v>1</v>
      </c>
      <c r="B20" s="71" t="s">
        <v>90</v>
      </c>
      <c r="C20" s="30"/>
      <c r="D20" s="5"/>
      <c r="E20" s="39"/>
      <c r="F20" s="40"/>
      <c r="H20" s="54"/>
      <c r="J20" s="55"/>
    </row>
    <row r="21" spans="1:14" s="20" customFormat="1" ht="17.100000000000001" customHeight="1" x14ac:dyDescent="0.25">
      <c r="A21" s="72" t="s">
        <v>111</v>
      </c>
      <c r="B21" s="48" t="s">
        <v>46</v>
      </c>
      <c r="C21" s="30" t="s">
        <v>0</v>
      </c>
      <c r="D21" s="5">
        <v>1</v>
      </c>
      <c r="E21" s="39">
        <v>91000</v>
      </c>
      <c r="F21" s="40">
        <f>+D21*E21</f>
        <v>91000</v>
      </c>
      <c r="G21" s="3"/>
      <c r="H21" s="54"/>
      <c r="I21" s="89">
        <v>39792</v>
      </c>
      <c r="J21" s="93">
        <v>1.3</v>
      </c>
      <c r="K21" s="89">
        <f>+I21*J21</f>
        <v>51729.599999999999</v>
      </c>
      <c r="M21" s="3"/>
      <c r="N21" s="18"/>
    </row>
    <row r="22" spans="1:14" ht="17.100000000000001" customHeight="1" x14ac:dyDescent="0.25">
      <c r="A22" s="72" t="s">
        <v>112</v>
      </c>
      <c r="B22" s="48" t="s">
        <v>33</v>
      </c>
      <c r="C22" s="30" t="s">
        <v>22</v>
      </c>
      <c r="D22" s="5">
        <v>2</v>
      </c>
      <c r="E22" s="39">
        <f>+K22</f>
        <v>2399.8000000000002</v>
      </c>
      <c r="F22" s="40">
        <f>+D22*E22</f>
        <v>4799.6000000000004</v>
      </c>
      <c r="H22" s="54"/>
      <c r="I22" s="89">
        <v>1846</v>
      </c>
      <c r="J22" s="93">
        <v>1.3</v>
      </c>
      <c r="K22" s="89">
        <f>+I22*J22</f>
        <v>2399.8000000000002</v>
      </c>
    </row>
    <row r="23" spans="1:14" ht="17.100000000000001" customHeight="1" x14ac:dyDescent="0.25">
      <c r="A23" s="72" t="s">
        <v>117</v>
      </c>
      <c r="B23" s="48" t="s">
        <v>34</v>
      </c>
      <c r="C23" s="30" t="s">
        <v>22</v>
      </c>
      <c r="D23" s="5">
        <v>6</v>
      </c>
      <c r="E23" s="39">
        <v>2400</v>
      </c>
      <c r="F23" s="40">
        <f t="shared" ref="F23:F35" si="0">+D23*E23</f>
        <v>14400</v>
      </c>
      <c r="H23" s="54"/>
      <c r="I23" s="89">
        <v>1841</v>
      </c>
      <c r="J23" s="93">
        <v>1.3</v>
      </c>
      <c r="K23" s="89">
        <f t="shared" ref="K23:K33" si="1">+I23*J23</f>
        <v>2393.3000000000002</v>
      </c>
    </row>
    <row r="24" spans="1:14" ht="17.100000000000001" customHeight="1" x14ac:dyDescent="0.25">
      <c r="A24" s="72" t="s">
        <v>118</v>
      </c>
      <c r="B24" s="48" t="s">
        <v>36</v>
      </c>
      <c r="C24" s="30" t="s">
        <v>22</v>
      </c>
      <c r="D24" s="5">
        <v>30</v>
      </c>
      <c r="E24" s="39">
        <v>1100</v>
      </c>
      <c r="F24" s="40">
        <f t="shared" si="0"/>
        <v>33000</v>
      </c>
      <c r="H24" s="54"/>
      <c r="I24" s="89">
        <v>821</v>
      </c>
      <c r="J24" s="93">
        <v>1.3</v>
      </c>
      <c r="K24" s="89">
        <f t="shared" si="1"/>
        <v>1067.3</v>
      </c>
    </row>
    <row r="25" spans="1:14" ht="17.100000000000001" customHeight="1" x14ac:dyDescent="0.25">
      <c r="A25" s="72" t="s">
        <v>119</v>
      </c>
      <c r="B25" s="48" t="s">
        <v>37</v>
      </c>
      <c r="C25" s="30" t="s">
        <v>22</v>
      </c>
      <c r="D25" s="5">
        <v>20</v>
      </c>
      <c r="E25" s="39">
        <v>1100</v>
      </c>
      <c r="F25" s="40">
        <f t="shared" si="0"/>
        <v>22000</v>
      </c>
      <c r="H25" s="54"/>
      <c r="I25" s="89">
        <v>788</v>
      </c>
      <c r="J25" s="93">
        <v>1.3</v>
      </c>
      <c r="K25" s="89">
        <f t="shared" si="1"/>
        <v>1024.4000000000001</v>
      </c>
    </row>
    <row r="26" spans="1:14" ht="17.100000000000001" customHeight="1" x14ac:dyDescent="0.25">
      <c r="A26" s="72" t="s">
        <v>113</v>
      </c>
      <c r="B26" s="48" t="s">
        <v>44</v>
      </c>
      <c r="C26" s="30" t="s">
        <v>22</v>
      </c>
      <c r="D26" s="5">
        <v>5</v>
      </c>
      <c r="E26" s="39">
        <v>720</v>
      </c>
      <c r="F26" s="40">
        <f t="shared" si="0"/>
        <v>3600</v>
      </c>
      <c r="H26" s="54"/>
      <c r="I26" s="89">
        <v>531</v>
      </c>
      <c r="J26" s="93">
        <v>1.3</v>
      </c>
      <c r="K26" s="89">
        <f t="shared" si="1"/>
        <v>690.30000000000007</v>
      </c>
    </row>
    <row r="27" spans="1:14" ht="17.100000000000001" customHeight="1" x14ac:dyDescent="0.25">
      <c r="A27" s="72" t="s">
        <v>120</v>
      </c>
      <c r="B27" s="48" t="s">
        <v>45</v>
      </c>
      <c r="C27" s="30" t="s">
        <v>22</v>
      </c>
      <c r="D27" s="5">
        <v>10</v>
      </c>
      <c r="E27" s="39">
        <v>720</v>
      </c>
      <c r="F27" s="40">
        <f t="shared" si="0"/>
        <v>7200</v>
      </c>
      <c r="H27" s="54"/>
      <c r="I27" s="89">
        <v>531</v>
      </c>
      <c r="J27" s="93">
        <v>1.3</v>
      </c>
      <c r="K27" s="89">
        <f t="shared" si="1"/>
        <v>690.30000000000007</v>
      </c>
    </row>
    <row r="28" spans="1:14" ht="17.100000000000001" customHeight="1" x14ac:dyDescent="0.25">
      <c r="A28" s="72" t="s">
        <v>121</v>
      </c>
      <c r="B28" s="48" t="s">
        <v>38</v>
      </c>
      <c r="C28" s="30" t="s">
        <v>22</v>
      </c>
      <c r="D28" s="5">
        <v>5</v>
      </c>
      <c r="E28" s="39">
        <v>600</v>
      </c>
      <c r="F28" s="40">
        <f t="shared" si="0"/>
        <v>3000</v>
      </c>
      <c r="H28" s="54"/>
      <c r="I28" s="89">
        <v>332</v>
      </c>
      <c r="J28" s="93">
        <v>1.3</v>
      </c>
      <c r="K28" s="89">
        <f t="shared" si="1"/>
        <v>431.6</v>
      </c>
    </row>
    <row r="29" spans="1:14" ht="17.100000000000001" customHeight="1" x14ac:dyDescent="0.25">
      <c r="A29" s="72" t="s">
        <v>122</v>
      </c>
      <c r="B29" s="48" t="s">
        <v>39</v>
      </c>
      <c r="C29" s="30" t="s">
        <v>22</v>
      </c>
      <c r="D29" s="5">
        <v>10</v>
      </c>
      <c r="E29" s="39">
        <v>600</v>
      </c>
      <c r="F29" s="40">
        <f t="shared" si="0"/>
        <v>6000</v>
      </c>
      <c r="H29" s="54"/>
      <c r="I29" s="89">
        <v>332</v>
      </c>
      <c r="J29" s="93">
        <v>1.3</v>
      </c>
      <c r="K29" s="89">
        <f t="shared" si="1"/>
        <v>431.6</v>
      </c>
    </row>
    <row r="30" spans="1:14" s="20" customFormat="1" ht="17.100000000000001" customHeight="1" x14ac:dyDescent="0.25">
      <c r="A30" s="72" t="s">
        <v>123</v>
      </c>
      <c r="B30" s="48" t="s">
        <v>40</v>
      </c>
      <c r="C30" s="30" t="s">
        <v>91</v>
      </c>
      <c r="D30" s="5">
        <v>1</v>
      </c>
      <c r="E30" s="39">
        <v>20000</v>
      </c>
      <c r="F30" s="40">
        <f t="shared" si="0"/>
        <v>20000</v>
      </c>
      <c r="G30" s="3"/>
      <c r="H30" s="54"/>
      <c r="I30" s="89">
        <v>242</v>
      </c>
      <c r="J30" s="93">
        <v>1.3</v>
      </c>
      <c r="K30" s="89">
        <f t="shared" si="1"/>
        <v>314.60000000000002</v>
      </c>
      <c r="M30" s="3"/>
      <c r="N30" s="18"/>
    </row>
    <row r="31" spans="1:14" s="20" customFormat="1" ht="17.100000000000001" customHeight="1" x14ac:dyDescent="0.25">
      <c r="A31" s="72" t="s">
        <v>124</v>
      </c>
      <c r="B31" s="48" t="s">
        <v>43</v>
      </c>
      <c r="C31" s="30" t="s">
        <v>91</v>
      </c>
      <c r="D31" s="5">
        <v>1</v>
      </c>
      <c r="E31" s="39">
        <v>15000</v>
      </c>
      <c r="F31" s="40">
        <f t="shared" si="0"/>
        <v>15000</v>
      </c>
      <c r="G31" s="3"/>
      <c r="H31" s="54"/>
      <c r="I31" s="89"/>
      <c r="J31" s="93">
        <v>1.3</v>
      </c>
      <c r="K31" s="89">
        <f t="shared" si="1"/>
        <v>0</v>
      </c>
      <c r="M31" s="3"/>
      <c r="N31" s="18"/>
    </row>
    <row r="32" spans="1:14" s="20" customFormat="1" ht="17.100000000000001" customHeight="1" x14ac:dyDescent="0.25">
      <c r="A32" s="72" t="s">
        <v>125</v>
      </c>
      <c r="B32" s="48" t="s">
        <v>41</v>
      </c>
      <c r="C32" s="30" t="s">
        <v>91</v>
      </c>
      <c r="D32" s="5">
        <v>1</v>
      </c>
      <c r="E32" s="39">
        <v>15000</v>
      </c>
      <c r="F32" s="40">
        <f t="shared" si="0"/>
        <v>15000</v>
      </c>
      <c r="G32" s="3"/>
      <c r="H32" s="54"/>
      <c r="I32" s="89">
        <v>94</v>
      </c>
      <c r="J32" s="93">
        <v>1.3</v>
      </c>
      <c r="K32" s="89">
        <f t="shared" si="1"/>
        <v>122.2</v>
      </c>
      <c r="M32" s="3"/>
      <c r="N32" s="18"/>
    </row>
    <row r="33" spans="1:14" s="20" customFormat="1" ht="17.100000000000001" customHeight="1" x14ac:dyDescent="0.25">
      <c r="A33" s="72" t="s">
        <v>126</v>
      </c>
      <c r="B33" s="48" t="s">
        <v>42</v>
      </c>
      <c r="C33" s="30" t="s">
        <v>91</v>
      </c>
      <c r="D33" s="5">
        <v>1</v>
      </c>
      <c r="E33" s="39">
        <v>15000</v>
      </c>
      <c r="F33" s="40">
        <f t="shared" si="0"/>
        <v>15000</v>
      </c>
      <c r="G33" s="3"/>
      <c r="H33" s="54"/>
      <c r="I33" s="89">
        <v>53</v>
      </c>
      <c r="J33" s="93">
        <v>1.3</v>
      </c>
      <c r="K33" s="89">
        <f t="shared" si="1"/>
        <v>68.900000000000006</v>
      </c>
      <c r="M33" s="3"/>
      <c r="N33" s="18"/>
    </row>
    <row r="34" spans="1:14" s="20" customFormat="1" ht="17.100000000000001" customHeight="1" x14ac:dyDescent="0.25">
      <c r="A34" s="103">
        <v>2</v>
      </c>
      <c r="B34" s="71" t="s">
        <v>50</v>
      </c>
      <c r="C34" s="30"/>
      <c r="D34" s="5"/>
      <c r="E34" s="39"/>
      <c r="F34" s="40"/>
      <c r="G34" s="3"/>
      <c r="H34" s="54"/>
      <c r="I34" s="89"/>
      <c r="J34" s="93">
        <v>1.3</v>
      </c>
      <c r="K34" s="89">
        <f t="shared" ref="K34:K35" si="2">+I34*J34</f>
        <v>0</v>
      </c>
      <c r="M34" s="3"/>
      <c r="N34" s="18"/>
    </row>
    <row r="35" spans="1:14" s="20" customFormat="1" ht="17.100000000000001" customHeight="1" x14ac:dyDescent="0.25">
      <c r="A35" s="72" t="s">
        <v>114</v>
      </c>
      <c r="B35" s="48" t="s">
        <v>47</v>
      </c>
      <c r="C35" s="30" t="s">
        <v>0</v>
      </c>
      <c r="D35" s="5">
        <v>1</v>
      </c>
      <c r="E35" s="39">
        <v>62000</v>
      </c>
      <c r="F35" s="40">
        <f t="shared" si="0"/>
        <v>62000</v>
      </c>
      <c r="G35" s="3"/>
      <c r="H35" s="54"/>
      <c r="I35" s="89">
        <v>43500</v>
      </c>
      <c r="J35" s="93">
        <v>1.3</v>
      </c>
      <c r="K35" s="89">
        <f t="shared" si="2"/>
        <v>56550</v>
      </c>
      <c r="M35" s="3"/>
      <c r="N35" s="18"/>
    </row>
    <row r="36" spans="1:14" s="20" customFormat="1" ht="17.100000000000001" customHeight="1" x14ac:dyDescent="0.25">
      <c r="A36" s="72"/>
      <c r="B36" s="48"/>
      <c r="C36" s="30"/>
      <c r="D36" s="5"/>
      <c r="E36" s="39"/>
      <c r="F36" s="40"/>
      <c r="G36" s="3"/>
      <c r="H36" s="54"/>
      <c r="I36" s="89"/>
      <c r="J36" s="93"/>
      <c r="K36" s="89"/>
      <c r="M36" s="3"/>
      <c r="N36" s="18"/>
    </row>
    <row r="37" spans="1:14" s="18" customFormat="1" ht="17.100000000000001" customHeight="1" x14ac:dyDescent="0.25">
      <c r="A37" s="72"/>
      <c r="B37" s="48"/>
      <c r="C37" s="30"/>
      <c r="D37" s="5"/>
      <c r="E37" s="39"/>
      <c r="F37" s="40"/>
      <c r="G37" s="3"/>
      <c r="H37" s="54"/>
      <c r="I37" s="89"/>
      <c r="J37" s="93"/>
      <c r="L37" s="20"/>
      <c r="M37" s="3"/>
    </row>
    <row r="38" spans="1:14" s="18" customFormat="1" ht="17.100000000000001" customHeight="1" x14ac:dyDescent="0.25">
      <c r="A38" s="72"/>
      <c r="B38" s="58" t="s">
        <v>87</v>
      </c>
      <c r="C38" s="30"/>
      <c r="D38" s="5"/>
      <c r="E38" s="39"/>
      <c r="F38" s="40"/>
      <c r="G38" s="3"/>
      <c r="H38" s="54"/>
      <c r="I38" s="89"/>
      <c r="J38" s="93"/>
      <c r="L38" s="20"/>
      <c r="M38" s="3"/>
    </row>
    <row r="39" spans="1:14" s="18" customFormat="1" ht="17.100000000000001" customHeight="1" x14ac:dyDescent="0.25">
      <c r="A39" s="72"/>
      <c r="B39" s="58"/>
      <c r="C39" s="30"/>
      <c r="D39" s="5"/>
      <c r="E39" s="39"/>
      <c r="F39" s="40"/>
      <c r="G39" s="3"/>
      <c r="H39" s="54"/>
      <c r="I39" s="89"/>
      <c r="J39" s="93"/>
      <c r="L39" s="20"/>
      <c r="M39" s="3"/>
    </row>
    <row r="40" spans="1:14" s="2" customFormat="1" ht="17.100000000000001" customHeight="1" x14ac:dyDescent="0.25">
      <c r="A40" s="13"/>
      <c r="B40" s="52"/>
      <c r="C40" s="14"/>
      <c r="D40" s="5"/>
      <c r="E40" s="35"/>
      <c r="F40" s="40"/>
      <c r="H40" s="56"/>
      <c r="I40" s="92"/>
      <c r="J40" s="93">
        <v>1.3</v>
      </c>
      <c r="K40" s="19"/>
      <c r="L40" s="22"/>
    </row>
    <row r="41" spans="1:14" s="2" customFormat="1" ht="17.100000000000001" customHeight="1" x14ac:dyDescent="0.25">
      <c r="A41" s="13"/>
      <c r="B41" s="102" t="s">
        <v>88</v>
      </c>
      <c r="C41" s="14"/>
      <c r="D41" s="5"/>
      <c r="E41" s="35"/>
      <c r="F41" s="40"/>
      <c r="H41" s="56"/>
      <c r="I41" s="92"/>
      <c r="J41" s="93">
        <v>1.3</v>
      </c>
    </row>
    <row r="42" spans="1:14" s="2" customFormat="1" ht="17.100000000000001" customHeight="1" x14ac:dyDescent="0.25">
      <c r="A42" s="13"/>
      <c r="B42" s="52" t="s">
        <v>108</v>
      </c>
      <c r="C42" s="14"/>
      <c r="D42" s="5"/>
      <c r="E42" s="35"/>
      <c r="F42" s="40"/>
      <c r="H42" s="56"/>
      <c r="I42" s="92"/>
      <c r="J42" s="19"/>
    </row>
    <row r="43" spans="1:14" s="7" customFormat="1" ht="17.100000000000001" customHeight="1" x14ac:dyDescent="0.25">
      <c r="A43" s="16"/>
      <c r="B43" s="17"/>
      <c r="C43" s="33"/>
      <c r="D43" s="24"/>
      <c r="E43" s="42"/>
      <c r="F43" s="42"/>
      <c r="H43" s="53"/>
      <c r="I43" s="89"/>
      <c r="J43" s="18"/>
    </row>
    <row r="44" spans="1:14" s="7" customFormat="1" ht="17.100000000000001" customHeight="1" x14ac:dyDescent="0.25">
      <c r="A44" s="119" t="s">
        <v>7</v>
      </c>
      <c r="B44" s="119"/>
      <c r="C44" s="119"/>
      <c r="D44" s="119"/>
      <c r="E44" s="119"/>
      <c r="F44" s="43">
        <f>SUM(F20:F43)</f>
        <v>311999.59999999998</v>
      </c>
      <c r="H44" s="53"/>
      <c r="I44" s="89"/>
      <c r="J44" s="18"/>
    </row>
    <row r="45" spans="1:14" ht="17.100000000000001" customHeight="1" x14ac:dyDescent="0.25">
      <c r="A45" s="120" t="s">
        <v>8</v>
      </c>
      <c r="B45" s="120"/>
      <c r="C45" s="120"/>
      <c r="D45" s="120"/>
      <c r="E45" s="120"/>
      <c r="F45" s="44">
        <f>F44*0.18</f>
        <v>56159.927999999993</v>
      </c>
    </row>
    <row r="46" spans="1:14" ht="17.100000000000001" customHeight="1" x14ac:dyDescent="0.25">
      <c r="A46" s="119" t="s">
        <v>2</v>
      </c>
      <c r="B46" s="119"/>
      <c r="C46" s="119"/>
      <c r="D46" s="119"/>
      <c r="E46" s="119"/>
      <c r="F46" s="45">
        <f>F44+F45</f>
        <v>368159.52799999999</v>
      </c>
    </row>
    <row r="47" spans="1:14" ht="11.25" customHeight="1" x14ac:dyDescent="0.25">
      <c r="A47" s="25"/>
      <c r="B47" s="37"/>
      <c r="C47" s="29"/>
      <c r="D47" s="25"/>
      <c r="E47" s="46"/>
      <c r="F47" s="47"/>
    </row>
    <row r="48" spans="1:14" x14ac:dyDescent="0.25">
      <c r="A48" s="34" t="s">
        <v>3</v>
      </c>
    </row>
    <row r="49" spans="1:14" x14ac:dyDescent="0.25">
      <c r="A49" s="2" t="s">
        <v>116</v>
      </c>
    </row>
    <row r="51" spans="1:14" x14ac:dyDescent="0.25">
      <c r="A51" s="8" t="s">
        <v>4</v>
      </c>
    </row>
    <row r="56" spans="1:14" x14ac:dyDescent="0.25">
      <c r="M56" s="27"/>
      <c r="N56" s="19"/>
    </row>
    <row r="57" spans="1:14" x14ac:dyDescent="0.25">
      <c r="M57" s="7"/>
    </row>
    <row r="58" spans="1:14" x14ac:dyDescent="0.25">
      <c r="M58" s="7"/>
    </row>
    <row r="60" spans="1:14" x14ac:dyDescent="0.25">
      <c r="M60" s="26"/>
    </row>
  </sheetData>
  <mergeCells count="4">
    <mergeCell ref="A18:B18"/>
    <mergeCell ref="A44:E44"/>
    <mergeCell ref="A45:E45"/>
    <mergeCell ref="A46:E46"/>
  </mergeCells>
  <phoneticPr fontId="12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B999-2F03-4E9A-B542-E72CA8415275}">
  <dimension ref="A8:N88"/>
  <sheetViews>
    <sheetView showGridLines="0" tabSelected="1" view="pageBreakPreview" topLeftCell="A18" zoomScale="96" zoomScaleNormal="100" zoomScaleSheetLayoutView="96" zoomScalePageLayoutView="63" workbookViewId="0">
      <selection activeCell="B48" sqref="B48"/>
    </sheetView>
  </sheetViews>
  <sheetFormatPr baseColWidth="10" defaultColWidth="10.85546875" defaultRowHeight="15.75" x14ac:dyDescent="0.25"/>
  <cols>
    <col min="1" max="1" width="5.42578125" style="3" customWidth="1"/>
    <col min="2" max="2" width="62" style="7" customWidth="1"/>
    <col min="3" max="3" width="6.140625" style="18" customWidth="1"/>
    <col min="4" max="4" width="8.42578125" style="18" bestFit="1" customWidth="1"/>
    <col min="5" max="5" width="13.42578125" style="38" customWidth="1"/>
    <col min="6" max="6" width="20" style="38" customWidth="1"/>
    <col min="7" max="7" width="9.5703125" style="3" customWidth="1"/>
    <col min="8" max="8" width="10.85546875" style="53"/>
    <col min="9" max="9" width="9.5703125" style="89" customWidth="1"/>
    <col min="10" max="10" width="12.140625" style="18" customWidth="1"/>
    <col min="11" max="11" width="12.7109375" style="38" bestFit="1" customWidth="1"/>
    <col min="12" max="12" width="11.5703125" style="20" customWidth="1"/>
    <col min="13" max="13" width="57.42578125" style="3" customWidth="1"/>
    <col min="14" max="14" width="7.5703125" style="18" customWidth="1"/>
    <col min="15" max="16384" width="10.85546875" style="3"/>
  </cols>
  <sheetData>
    <row r="8" spans="1:14" x14ac:dyDescent="0.25">
      <c r="A8" s="2" t="s">
        <v>105</v>
      </c>
      <c r="B8" s="50"/>
      <c r="F8" s="1"/>
    </row>
    <row r="9" spans="1:14" x14ac:dyDescent="0.25">
      <c r="A9" s="2"/>
      <c r="B9" s="50"/>
      <c r="F9" s="1"/>
    </row>
    <row r="10" spans="1:14" x14ac:dyDescent="0.25">
      <c r="A10" s="2"/>
      <c r="B10" s="50"/>
      <c r="F10" s="1"/>
    </row>
    <row r="11" spans="1:14" s="105" customFormat="1" ht="17.100000000000001" customHeight="1" x14ac:dyDescent="0.25">
      <c r="A11" s="104" t="s">
        <v>99</v>
      </c>
      <c r="D11" s="106"/>
      <c r="E11" s="107"/>
      <c r="F11" s="106"/>
      <c r="G11" s="106"/>
      <c r="H11" s="106"/>
      <c r="I11" s="108"/>
      <c r="K11" s="108"/>
    </row>
    <row r="12" spans="1:14" s="105" customFormat="1" ht="17.100000000000001" customHeight="1" x14ac:dyDescent="0.25">
      <c r="A12" s="104" t="s">
        <v>103</v>
      </c>
      <c r="D12" s="106"/>
      <c r="E12" s="107"/>
      <c r="F12" s="106"/>
      <c r="G12" s="106"/>
      <c r="H12" s="106"/>
      <c r="I12" s="108"/>
      <c r="K12" s="108"/>
    </row>
    <row r="13" spans="1:14" ht="17.100000000000001" customHeight="1" x14ac:dyDescent="0.25">
      <c r="A13" s="2" t="s">
        <v>106</v>
      </c>
      <c r="B13" s="3"/>
      <c r="C13" s="3"/>
      <c r="D13" s="99"/>
      <c r="E13" s="94"/>
      <c r="F13" s="99"/>
      <c r="G13" s="99"/>
      <c r="H13" s="99"/>
      <c r="I13" s="100"/>
      <c r="K13" s="95"/>
      <c r="L13" s="3"/>
      <c r="N13" s="3"/>
    </row>
    <row r="14" spans="1:14" ht="17.100000000000001" customHeight="1" x14ac:dyDescent="0.25">
      <c r="A14" s="2" t="s">
        <v>83</v>
      </c>
      <c r="B14" s="3"/>
      <c r="C14" s="3"/>
      <c r="D14" s="96"/>
      <c r="E14" s="94"/>
      <c r="F14" s="96"/>
      <c r="G14" s="96"/>
      <c r="H14" s="96"/>
      <c r="I14" s="97"/>
      <c r="K14" s="95"/>
      <c r="L14" s="3"/>
      <c r="N14" s="3"/>
    </row>
    <row r="15" spans="1:14" ht="17.100000000000001" customHeight="1" x14ac:dyDescent="0.25">
      <c r="A15" s="2" t="s">
        <v>84</v>
      </c>
      <c r="B15" s="3"/>
      <c r="C15" s="3"/>
      <c r="D15" s="96"/>
      <c r="E15" s="18"/>
      <c r="F15" s="96"/>
      <c r="G15" s="96"/>
      <c r="H15" s="96"/>
      <c r="I15" s="97"/>
      <c r="K15" s="95"/>
      <c r="L15" s="98"/>
      <c r="N15" s="3"/>
    </row>
    <row r="16" spans="1:14" ht="17.100000000000001" customHeight="1" x14ac:dyDescent="0.25">
      <c r="A16" s="2" t="s">
        <v>85</v>
      </c>
      <c r="B16" s="3"/>
      <c r="C16" s="3"/>
      <c r="D16" s="96"/>
      <c r="E16" s="94"/>
      <c r="F16" s="96"/>
      <c r="G16" s="96"/>
      <c r="H16" s="96"/>
      <c r="I16" s="97"/>
      <c r="K16" s="95"/>
      <c r="L16" s="3"/>
      <c r="N16" s="3"/>
    </row>
    <row r="17" spans="1:14" ht="17.100000000000001" customHeight="1" x14ac:dyDescent="0.25">
      <c r="A17" s="2" t="s">
        <v>19</v>
      </c>
      <c r="B17" s="3"/>
      <c r="C17" s="3"/>
      <c r="D17" s="96"/>
      <c r="E17" s="18"/>
      <c r="F17" s="96"/>
      <c r="G17" s="96"/>
      <c r="H17" s="96"/>
      <c r="I17" s="97"/>
      <c r="K17" s="95"/>
      <c r="L17" s="3"/>
      <c r="N17" s="3"/>
    </row>
    <row r="18" spans="1:14" x14ac:dyDescent="0.25">
      <c r="E18" s="18"/>
      <c r="F18" s="18"/>
    </row>
    <row r="19" spans="1:14" s="63" customFormat="1" x14ac:dyDescent="0.25">
      <c r="A19" s="60"/>
      <c r="B19" s="61"/>
      <c r="C19" s="62"/>
      <c r="D19" s="62"/>
      <c r="E19" s="62" t="s">
        <v>110</v>
      </c>
      <c r="F19" s="62"/>
      <c r="H19" s="64"/>
      <c r="I19" s="90"/>
      <c r="J19" s="62"/>
      <c r="K19" s="66"/>
      <c r="L19" s="65"/>
      <c r="N19" s="62"/>
    </row>
    <row r="20" spans="1:14" x14ac:dyDescent="0.25">
      <c r="A20" s="117"/>
      <c r="B20" s="117"/>
    </row>
    <row r="21" spans="1:14" s="4" customFormat="1" ht="19.5" customHeight="1" x14ac:dyDescent="0.25">
      <c r="A21" s="9" t="s">
        <v>5</v>
      </c>
      <c r="B21" s="51" t="s">
        <v>6</v>
      </c>
      <c r="C21" s="10" t="s">
        <v>0</v>
      </c>
      <c r="D21" s="11" t="s">
        <v>9</v>
      </c>
      <c r="E21" s="36" t="s">
        <v>1</v>
      </c>
      <c r="F21" s="12" t="s">
        <v>10</v>
      </c>
      <c r="H21" s="53"/>
      <c r="I21" s="89"/>
      <c r="J21" s="18"/>
      <c r="K21" s="38"/>
      <c r="L21" s="21"/>
      <c r="N21" s="18"/>
    </row>
    <row r="22" spans="1:14" s="20" customFormat="1" ht="17.100000000000001" customHeight="1" x14ac:dyDescent="0.25">
      <c r="A22" s="124">
        <v>1</v>
      </c>
      <c r="B22" s="48" t="s">
        <v>94</v>
      </c>
      <c r="C22" s="30" t="s">
        <v>101</v>
      </c>
      <c r="D22" s="5">
        <v>1</v>
      </c>
      <c r="E22" s="101">
        <v>285000</v>
      </c>
      <c r="F22" s="40">
        <f t="shared" ref="F22:F60" si="0">+D22*E22</f>
        <v>285000</v>
      </c>
      <c r="G22" s="3"/>
      <c r="H22" s="54"/>
      <c r="I22" s="89">
        <v>217195</v>
      </c>
      <c r="J22" s="93">
        <v>1.3</v>
      </c>
      <c r="K22" s="38">
        <f t="shared" ref="K22:K35" si="1">+I22*J22</f>
        <v>282353.5</v>
      </c>
      <c r="M22" s="3"/>
      <c r="N22" s="18"/>
    </row>
    <row r="23" spans="1:14" s="20" customFormat="1" ht="16.5" customHeight="1" x14ac:dyDescent="0.25">
      <c r="A23" s="72">
        <f>1+A22</f>
        <v>2</v>
      </c>
      <c r="B23" s="48" t="s">
        <v>95</v>
      </c>
      <c r="C23" s="30" t="s">
        <v>101</v>
      </c>
      <c r="D23" s="5">
        <v>1</v>
      </c>
      <c r="E23" s="39">
        <v>23500</v>
      </c>
      <c r="F23" s="40">
        <f t="shared" si="0"/>
        <v>23500</v>
      </c>
      <c r="G23" s="3"/>
      <c r="H23" s="54"/>
      <c r="I23" s="89">
        <v>16686</v>
      </c>
      <c r="J23" s="93">
        <v>1.3</v>
      </c>
      <c r="K23" s="38">
        <f t="shared" si="1"/>
        <v>21691.8</v>
      </c>
      <c r="M23" s="3"/>
      <c r="N23" s="18"/>
    </row>
    <row r="24" spans="1:14" s="20" customFormat="1" ht="16.5" customHeight="1" x14ac:dyDescent="0.25">
      <c r="A24" s="72">
        <f t="shared" ref="A24:A60" si="2">1+A23</f>
        <v>3</v>
      </c>
      <c r="B24" s="48" t="s">
        <v>96</v>
      </c>
      <c r="C24" s="30" t="s">
        <v>101</v>
      </c>
      <c r="D24" s="5">
        <v>1</v>
      </c>
      <c r="E24" s="39">
        <f>+K24</f>
        <v>51729.599999999999</v>
      </c>
      <c r="F24" s="40">
        <f t="shared" si="0"/>
        <v>51729.599999999999</v>
      </c>
      <c r="G24" s="3"/>
      <c r="H24" s="54"/>
      <c r="I24" s="89">
        <v>39792</v>
      </c>
      <c r="J24" s="93">
        <v>1.3</v>
      </c>
      <c r="K24" s="38">
        <f t="shared" si="1"/>
        <v>51729.599999999999</v>
      </c>
      <c r="M24" s="3"/>
      <c r="N24" s="18"/>
    </row>
    <row r="25" spans="1:14" s="20" customFormat="1" ht="16.5" customHeight="1" x14ac:dyDescent="0.25">
      <c r="A25" s="72">
        <f t="shared" si="2"/>
        <v>4</v>
      </c>
      <c r="B25" s="48" t="s">
        <v>97</v>
      </c>
      <c r="C25" s="30" t="s">
        <v>101</v>
      </c>
      <c r="D25" s="5">
        <v>1</v>
      </c>
      <c r="E25" s="39">
        <v>29900</v>
      </c>
      <c r="F25" s="40">
        <f t="shared" si="0"/>
        <v>29900</v>
      </c>
      <c r="G25" s="3"/>
      <c r="H25" s="54"/>
      <c r="I25" s="89">
        <v>22011</v>
      </c>
      <c r="J25" s="93">
        <v>1.3</v>
      </c>
      <c r="K25" s="38">
        <f t="shared" si="1"/>
        <v>28614.3</v>
      </c>
      <c r="M25" s="3"/>
      <c r="N25" s="18"/>
    </row>
    <row r="26" spans="1:14" s="20" customFormat="1" ht="17.25" customHeight="1" x14ac:dyDescent="0.25">
      <c r="A26" s="72">
        <f t="shared" si="2"/>
        <v>5</v>
      </c>
      <c r="B26" s="48" t="s">
        <v>53</v>
      </c>
      <c r="C26" s="30" t="s">
        <v>101</v>
      </c>
      <c r="D26" s="5">
        <v>1</v>
      </c>
      <c r="E26" s="39">
        <v>95000</v>
      </c>
      <c r="F26" s="40">
        <f t="shared" si="0"/>
        <v>95000</v>
      </c>
      <c r="G26" s="3"/>
      <c r="H26" s="54"/>
      <c r="I26" s="89">
        <v>65896</v>
      </c>
      <c r="J26" s="93">
        <v>1.3</v>
      </c>
      <c r="K26" s="38">
        <f t="shared" si="1"/>
        <v>85664.8</v>
      </c>
      <c r="M26" s="3"/>
      <c r="N26" s="18"/>
    </row>
    <row r="27" spans="1:14" s="20" customFormat="1" ht="16.5" customHeight="1" x14ac:dyDescent="0.25">
      <c r="A27" s="72">
        <f t="shared" si="2"/>
        <v>6</v>
      </c>
      <c r="B27" s="48" t="s">
        <v>54</v>
      </c>
      <c r="C27" s="30" t="s">
        <v>101</v>
      </c>
      <c r="D27" s="5">
        <v>1</v>
      </c>
      <c r="E27" s="39">
        <f>+K27</f>
        <v>59883.200000000004</v>
      </c>
      <c r="F27" s="40">
        <f t="shared" si="0"/>
        <v>59883.200000000004</v>
      </c>
      <c r="G27" s="3"/>
      <c r="H27" s="54"/>
      <c r="I27" s="89">
        <v>46064</v>
      </c>
      <c r="J27" s="93">
        <v>1.3</v>
      </c>
      <c r="K27" s="38">
        <f t="shared" si="1"/>
        <v>59883.200000000004</v>
      </c>
      <c r="M27" s="3"/>
      <c r="N27" s="18"/>
    </row>
    <row r="28" spans="1:14" ht="16.5" customHeight="1" x14ac:dyDescent="0.25">
      <c r="A28" s="72">
        <f t="shared" si="2"/>
        <v>7</v>
      </c>
      <c r="B28" s="85" t="s">
        <v>57</v>
      </c>
      <c r="C28" s="30" t="s">
        <v>101</v>
      </c>
      <c r="D28" s="87">
        <v>1</v>
      </c>
      <c r="E28" s="35">
        <v>62000</v>
      </c>
      <c r="F28" s="40">
        <f t="shared" si="0"/>
        <v>62000</v>
      </c>
      <c r="H28" s="88"/>
      <c r="I28" s="89">
        <v>43500</v>
      </c>
      <c r="J28" s="93">
        <v>1.3</v>
      </c>
      <c r="K28" s="38">
        <f t="shared" si="1"/>
        <v>56550</v>
      </c>
    </row>
    <row r="29" spans="1:14" ht="16.5" customHeight="1" x14ac:dyDescent="0.25">
      <c r="A29" s="72">
        <f t="shared" si="2"/>
        <v>8</v>
      </c>
      <c r="B29" s="85" t="s">
        <v>58</v>
      </c>
      <c r="C29" s="30" t="s">
        <v>101</v>
      </c>
      <c r="D29" s="87">
        <v>7</v>
      </c>
      <c r="E29" s="35">
        <v>7500</v>
      </c>
      <c r="F29" s="40">
        <f t="shared" si="0"/>
        <v>52500</v>
      </c>
      <c r="H29" s="88"/>
      <c r="I29" s="91"/>
      <c r="J29" s="93">
        <v>1.3</v>
      </c>
      <c r="K29" s="38">
        <f t="shared" si="1"/>
        <v>0</v>
      </c>
    </row>
    <row r="30" spans="1:14" ht="16.5" customHeight="1" x14ac:dyDescent="0.25">
      <c r="A30" s="72">
        <f t="shared" si="2"/>
        <v>9</v>
      </c>
      <c r="B30" s="85" t="s">
        <v>55</v>
      </c>
      <c r="C30" s="30" t="s">
        <v>101</v>
      </c>
      <c r="D30" s="87">
        <v>7</v>
      </c>
      <c r="E30" s="35">
        <v>7500</v>
      </c>
      <c r="F30" s="40">
        <f t="shared" si="0"/>
        <v>52500</v>
      </c>
      <c r="H30" s="88"/>
      <c r="I30" s="91"/>
      <c r="J30" s="93">
        <v>1.3</v>
      </c>
      <c r="K30" s="38">
        <f t="shared" si="1"/>
        <v>0</v>
      </c>
    </row>
    <row r="31" spans="1:14" ht="17.25" customHeight="1" x14ac:dyDescent="0.25">
      <c r="A31" s="72">
        <f t="shared" si="2"/>
        <v>10</v>
      </c>
      <c r="B31" s="85" t="s">
        <v>68</v>
      </c>
      <c r="C31" s="30" t="s">
        <v>101</v>
      </c>
      <c r="D31" s="87">
        <v>3</v>
      </c>
      <c r="E31" s="35">
        <v>25000</v>
      </c>
      <c r="F31" s="40">
        <f t="shared" si="0"/>
        <v>75000</v>
      </c>
      <c r="H31" s="88"/>
      <c r="I31" s="91">
        <v>18387</v>
      </c>
      <c r="J31" s="93">
        <v>1.3</v>
      </c>
      <c r="K31" s="38">
        <f t="shared" si="1"/>
        <v>23903.100000000002</v>
      </c>
    </row>
    <row r="32" spans="1:14" ht="16.5" customHeight="1" x14ac:dyDescent="0.25">
      <c r="A32" s="72">
        <f t="shared" si="2"/>
        <v>11</v>
      </c>
      <c r="B32" s="85" t="s">
        <v>98</v>
      </c>
      <c r="C32" s="30" t="s">
        <v>101</v>
      </c>
      <c r="D32" s="87">
        <v>2</v>
      </c>
      <c r="E32" s="35">
        <v>19000</v>
      </c>
      <c r="F32" s="40">
        <f t="shared" si="0"/>
        <v>38000</v>
      </c>
      <c r="H32" s="88"/>
      <c r="I32" s="91">
        <v>1</v>
      </c>
      <c r="J32" s="93">
        <v>1.3</v>
      </c>
      <c r="K32" s="38">
        <f t="shared" si="1"/>
        <v>1.3</v>
      </c>
    </row>
    <row r="33" spans="1:13" ht="16.5" customHeight="1" x14ac:dyDescent="0.25">
      <c r="A33" s="72">
        <f t="shared" si="2"/>
        <v>12</v>
      </c>
      <c r="B33" s="85" t="s">
        <v>59</v>
      </c>
      <c r="C33" s="86" t="s">
        <v>22</v>
      </c>
      <c r="D33" s="87">
        <v>20</v>
      </c>
      <c r="E33" s="35">
        <f>+K33</f>
        <v>11407.5</v>
      </c>
      <c r="F33" s="40">
        <f t="shared" si="0"/>
        <v>228150</v>
      </c>
      <c r="H33" s="88"/>
      <c r="I33" s="91">
        <v>8775</v>
      </c>
      <c r="J33" s="93">
        <v>1.3</v>
      </c>
      <c r="K33" s="38">
        <f t="shared" si="1"/>
        <v>11407.5</v>
      </c>
    </row>
    <row r="34" spans="1:13" ht="17.25" customHeight="1" x14ac:dyDescent="0.25">
      <c r="A34" s="72">
        <f t="shared" si="2"/>
        <v>13</v>
      </c>
      <c r="B34" s="85" t="s">
        <v>60</v>
      </c>
      <c r="C34" s="86" t="s">
        <v>22</v>
      </c>
      <c r="D34" s="87">
        <v>100</v>
      </c>
      <c r="E34" s="35">
        <v>1200</v>
      </c>
      <c r="F34" s="40">
        <f t="shared" si="0"/>
        <v>120000</v>
      </c>
      <c r="H34" s="88"/>
      <c r="I34" s="91"/>
      <c r="J34" s="93">
        <v>1.3</v>
      </c>
      <c r="K34" s="38">
        <f t="shared" si="1"/>
        <v>0</v>
      </c>
    </row>
    <row r="35" spans="1:13" ht="16.5" customHeight="1" x14ac:dyDescent="0.25">
      <c r="A35" s="72">
        <f t="shared" si="2"/>
        <v>14</v>
      </c>
      <c r="B35" s="85" t="s">
        <v>61</v>
      </c>
      <c r="C35" s="86" t="s">
        <v>22</v>
      </c>
      <c r="D35" s="87">
        <v>100</v>
      </c>
      <c r="E35" s="35">
        <v>1100</v>
      </c>
      <c r="F35" s="40">
        <f t="shared" si="0"/>
        <v>110000</v>
      </c>
      <c r="H35" s="88"/>
      <c r="I35" s="91"/>
      <c r="J35" s="93">
        <v>1.3</v>
      </c>
      <c r="K35" s="38">
        <f t="shared" si="1"/>
        <v>0</v>
      </c>
    </row>
    <row r="36" spans="1:13" ht="16.5" customHeight="1" x14ac:dyDescent="0.25">
      <c r="A36" s="72">
        <f t="shared" si="2"/>
        <v>15</v>
      </c>
      <c r="B36" s="85" t="s">
        <v>62</v>
      </c>
      <c r="C36" s="86" t="s">
        <v>101</v>
      </c>
      <c r="D36" s="87">
        <v>2</v>
      </c>
      <c r="E36" s="101">
        <v>6500</v>
      </c>
      <c r="F36" s="40">
        <f t="shared" si="0"/>
        <v>13000</v>
      </c>
      <c r="H36" s="88"/>
      <c r="I36" s="91">
        <v>4251</v>
      </c>
      <c r="J36" s="93">
        <v>1.3</v>
      </c>
      <c r="K36" s="38">
        <f>+I36*J36</f>
        <v>5526.3</v>
      </c>
    </row>
    <row r="37" spans="1:13" ht="16.5" customHeight="1" x14ac:dyDescent="0.25">
      <c r="A37" s="72">
        <f t="shared" si="2"/>
        <v>16</v>
      </c>
      <c r="B37" s="85" t="s">
        <v>63</v>
      </c>
      <c r="C37" s="86" t="s">
        <v>101</v>
      </c>
      <c r="D37" s="87">
        <v>6</v>
      </c>
      <c r="E37" s="35">
        <v>3600</v>
      </c>
      <c r="F37" s="40">
        <f t="shared" si="0"/>
        <v>21600</v>
      </c>
      <c r="H37" s="88"/>
      <c r="I37" s="91"/>
      <c r="J37" s="93">
        <v>1.3</v>
      </c>
    </row>
    <row r="38" spans="1:13" ht="16.5" customHeight="1" x14ac:dyDescent="0.25">
      <c r="A38" s="72">
        <f t="shared" si="2"/>
        <v>17</v>
      </c>
      <c r="B38" s="85" t="s">
        <v>64</v>
      </c>
      <c r="C38" s="86" t="s">
        <v>101</v>
      </c>
      <c r="D38" s="87">
        <v>1</v>
      </c>
      <c r="E38" s="35">
        <v>5000</v>
      </c>
      <c r="F38" s="40">
        <f t="shared" si="0"/>
        <v>5000</v>
      </c>
      <c r="H38" s="88"/>
      <c r="I38" s="91"/>
      <c r="J38" s="93">
        <v>1.3</v>
      </c>
    </row>
    <row r="39" spans="1:13" ht="16.5" customHeight="1" x14ac:dyDescent="0.25">
      <c r="A39" s="72">
        <f t="shared" si="2"/>
        <v>18</v>
      </c>
      <c r="B39" s="85" t="s">
        <v>65</v>
      </c>
      <c r="C39" s="86" t="s">
        <v>101</v>
      </c>
      <c r="D39" s="87">
        <v>6</v>
      </c>
      <c r="E39" s="35">
        <v>3600</v>
      </c>
      <c r="F39" s="40">
        <f t="shared" si="0"/>
        <v>21600</v>
      </c>
      <c r="H39" s="88"/>
      <c r="I39" s="91"/>
      <c r="J39" s="93">
        <v>1.3</v>
      </c>
    </row>
    <row r="40" spans="1:13" s="18" customFormat="1" ht="16.5" customHeight="1" x14ac:dyDescent="0.25">
      <c r="A40" s="72">
        <f t="shared" si="2"/>
        <v>19</v>
      </c>
      <c r="B40" s="85" t="s">
        <v>76</v>
      </c>
      <c r="C40" s="86" t="s">
        <v>78</v>
      </c>
      <c r="D40" s="87">
        <v>2</v>
      </c>
      <c r="E40" s="35">
        <f>+K40</f>
        <v>9100</v>
      </c>
      <c r="F40" s="40">
        <f>+D40*E40</f>
        <v>18200</v>
      </c>
      <c r="G40" s="3"/>
      <c r="H40" s="88"/>
      <c r="I40" s="91">
        <v>7000</v>
      </c>
      <c r="J40" s="93">
        <v>1.3</v>
      </c>
      <c r="K40" s="38">
        <f>+I40*J40</f>
        <v>9100</v>
      </c>
      <c r="L40" s="20"/>
      <c r="M40" s="3"/>
    </row>
    <row r="41" spans="1:13" s="18" customFormat="1" ht="13.5" customHeight="1" x14ac:dyDescent="0.25">
      <c r="A41" s="72">
        <f t="shared" si="2"/>
        <v>20</v>
      </c>
      <c r="B41" s="85" t="s">
        <v>77</v>
      </c>
      <c r="C41" s="86" t="s">
        <v>101</v>
      </c>
      <c r="D41" s="87">
        <v>6</v>
      </c>
      <c r="E41" s="101">
        <v>3000</v>
      </c>
      <c r="F41" s="40">
        <f>+D41*E41</f>
        <v>18000</v>
      </c>
      <c r="G41" s="3"/>
      <c r="H41" s="88"/>
      <c r="I41" s="91">
        <v>1745</v>
      </c>
      <c r="J41" s="93">
        <v>1.3</v>
      </c>
      <c r="K41" s="38">
        <f t="shared" ref="K41:K59" si="3">+I41*J41</f>
        <v>2268.5</v>
      </c>
      <c r="L41" s="20"/>
      <c r="M41" s="3"/>
    </row>
    <row r="42" spans="1:13" ht="16.5" customHeight="1" x14ac:dyDescent="0.25">
      <c r="A42" s="72">
        <f t="shared" si="2"/>
        <v>21</v>
      </c>
      <c r="B42" s="85" t="s">
        <v>33</v>
      </c>
      <c r="C42" s="86" t="s">
        <v>22</v>
      </c>
      <c r="D42" s="87">
        <v>3</v>
      </c>
      <c r="E42" s="35">
        <v>2400</v>
      </c>
      <c r="F42" s="40">
        <f t="shared" si="0"/>
        <v>7200</v>
      </c>
      <c r="H42" s="88"/>
      <c r="I42" s="91">
        <v>1846</v>
      </c>
      <c r="J42" s="93">
        <v>1.3</v>
      </c>
      <c r="K42" s="38">
        <f t="shared" si="3"/>
        <v>2399.8000000000002</v>
      </c>
    </row>
    <row r="43" spans="1:13" ht="16.5" customHeight="1" x14ac:dyDescent="0.25">
      <c r="A43" s="72">
        <f t="shared" si="2"/>
        <v>22</v>
      </c>
      <c r="B43" s="85" t="s">
        <v>34</v>
      </c>
      <c r="C43" s="86" t="s">
        <v>22</v>
      </c>
      <c r="D43" s="87">
        <v>6</v>
      </c>
      <c r="E43" s="35">
        <v>2400</v>
      </c>
      <c r="F43" s="40">
        <f t="shared" si="0"/>
        <v>14400</v>
      </c>
      <c r="H43" s="88"/>
      <c r="I43" s="91">
        <v>1841</v>
      </c>
      <c r="J43" s="93">
        <v>1.3</v>
      </c>
      <c r="K43" s="38">
        <f t="shared" si="3"/>
        <v>2393.3000000000002</v>
      </c>
    </row>
    <row r="44" spans="1:13" ht="16.5" customHeight="1" x14ac:dyDescent="0.25">
      <c r="A44" s="72">
        <f t="shared" si="2"/>
        <v>23</v>
      </c>
      <c r="B44" s="85" t="s">
        <v>36</v>
      </c>
      <c r="C44" s="86" t="s">
        <v>22</v>
      </c>
      <c r="D44" s="87">
        <v>20</v>
      </c>
      <c r="E44" s="35">
        <v>1100</v>
      </c>
      <c r="F44" s="40">
        <f t="shared" si="0"/>
        <v>22000</v>
      </c>
      <c r="H44" s="88"/>
      <c r="I44" s="91"/>
      <c r="J44" s="93">
        <v>1.3</v>
      </c>
      <c r="K44" s="38">
        <f t="shared" si="3"/>
        <v>0</v>
      </c>
    </row>
    <row r="45" spans="1:13" ht="16.5" customHeight="1" x14ac:dyDescent="0.25">
      <c r="A45" s="72">
        <f t="shared" si="2"/>
        <v>24</v>
      </c>
      <c r="B45" s="85" t="s">
        <v>37</v>
      </c>
      <c r="C45" s="86" t="s">
        <v>22</v>
      </c>
      <c r="D45" s="87">
        <v>10</v>
      </c>
      <c r="E45" s="101">
        <v>1100</v>
      </c>
      <c r="F45" s="40">
        <f t="shared" si="0"/>
        <v>11000</v>
      </c>
      <c r="H45" s="88"/>
      <c r="I45" s="91"/>
      <c r="J45" s="93">
        <v>1.3</v>
      </c>
      <c r="K45" s="38">
        <f t="shared" si="3"/>
        <v>0</v>
      </c>
    </row>
    <row r="46" spans="1:13" ht="16.5" customHeight="1" x14ac:dyDescent="0.25">
      <c r="A46" s="72">
        <f t="shared" si="2"/>
        <v>25</v>
      </c>
      <c r="B46" s="85" t="s">
        <v>70</v>
      </c>
      <c r="C46" s="86" t="s">
        <v>22</v>
      </c>
      <c r="D46" s="87">
        <v>10</v>
      </c>
      <c r="E46" s="101">
        <v>2100</v>
      </c>
      <c r="F46" s="40">
        <f t="shared" si="0"/>
        <v>21000</v>
      </c>
      <c r="H46" s="88"/>
      <c r="I46" s="91">
        <v>1463</v>
      </c>
      <c r="J46" s="93">
        <v>1.3</v>
      </c>
      <c r="K46" s="38">
        <f t="shared" si="3"/>
        <v>1901.9</v>
      </c>
    </row>
    <row r="47" spans="1:13" ht="16.5" customHeight="1" x14ac:dyDescent="0.25">
      <c r="A47" s="72">
        <f t="shared" si="2"/>
        <v>26</v>
      </c>
      <c r="B47" s="85" t="s">
        <v>71</v>
      </c>
      <c r="C47" s="86" t="s">
        <v>22</v>
      </c>
      <c r="D47" s="87">
        <v>20</v>
      </c>
      <c r="E47" s="101">
        <v>2100</v>
      </c>
      <c r="F47" s="40">
        <f t="shared" si="0"/>
        <v>42000</v>
      </c>
      <c r="H47" s="88"/>
      <c r="I47" s="91">
        <v>1463</v>
      </c>
      <c r="J47" s="93">
        <v>1.3</v>
      </c>
      <c r="K47" s="38">
        <f t="shared" si="3"/>
        <v>1901.9</v>
      </c>
    </row>
    <row r="48" spans="1:13" ht="16.5" customHeight="1" x14ac:dyDescent="0.25">
      <c r="A48" s="72">
        <f t="shared" si="2"/>
        <v>27</v>
      </c>
      <c r="B48" s="85" t="s">
        <v>38</v>
      </c>
      <c r="C48" s="86" t="s">
        <v>22</v>
      </c>
      <c r="D48" s="135">
        <v>10</v>
      </c>
      <c r="E48" s="35">
        <v>600</v>
      </c>
      <c r="F48" s="40">
        <f t="shared" si="0"/>
        <v>6000</v>
      </c>
      <c r="H48" s="88"/>
      <c r="I48" s="91"/>
      <c r="J48" s="93">
        <v>1.3</v>
      </c>
      <c r="K48" s="38">
        <f t="shared" si="3"/>
        <v>0</v>
      </c>
    </row>
    <row r="49" spans="1:13" ht="16.5" customHeight="1" x14ac:dyDescent="0.25">
      <c r="A49" s="138"/>
      <c r="B49" s="128"/>
      <c r="C49" s="129"/>
      <c r="D49" s="131"/>
      <c r="E49" s="132"/>
      <c r="F49" s="136"/>
      <c r="H49" s="88"/>
      <c r="I49" s="91"/>
      <c r="J49" s="93"/>
    </row>
    <row r="50" spans="1:13" ht="16.5" customHeight="1" x14ac:dyDescent="0.25">
      <c r="A50" s="126"/>
      <c r="B50" s="127"/>
      <c r="C50" s="130"/>
      <c r="D50" s="131"/>
      <c r="E50" s="134"/>
      <c r="F50" s="47"/>
      <c r="H50" s="88"/>
      <c r="I50" s="91"/>
      <c r="J50" s="93"/>
    </row>
    <row r="51" spans="1:13" ht="16.5" customHeight="1" x14ac:dyDescent="0.25">
      <c r="A51" s="126"/>
      <c r="B51" s="127"/>
      <c r="C51" s="130"/>
      <c r="D51" s="131"/>
      <c r="E51" s="134"/>
      <c r="F51" s="47"/>
      <c r="G51" s="141"/>
      <c r="H51" s="88"/>
      <c r="I51" s="91"/>
      <c r="J51" s="93"/>
    </row>
    <row r="52" spans="1:13" ht="16.5" customHeight="1" x14ac:dyDescent="0.25">
      <c r="A52" s="140" t="s">
        <v>104</v>
      </c>
      <c r="B52" s="3"/>
      <c r="C52" s="130"/>
      <c r="D52" s="131"/>
      <c r="E52" s="134"/>
      <c r="F52" s="47"/>
      <c r="H52" s="88"/>
      <c r="I52" s="91"/>
      <c r="J52" s="93"/>
    </row>
    <row r="53" spans="1:13" x14ac:dyDescent="0.25">
      <c r="A53" s="137"/>
      <c r="C53" s="133"/>
      <c r="D53" s="133"/>
      <c r="F53" s="139"/>
    </row>
    <row r="54" spans="1:13" s="18" customFormat="1" ht="16.5" customHeight="1" x14ac:dyDescent="0.25">
      <c r="A54" s="125">
        <f>1+A48</f>
        <v>28</v>
      </c>
      <c r="B54" s="85" t="s">
        <v>39</v>
      </c>
      <c r="C54" s="86" t="s">
        <v>22</v>
      </c>
      <c r="D54" s="87">
        <v>20</v>
      </c>
      <c r="E54" s="35">
        <v>600</v>
      </c>
      <c r="F54" s="40">
        <f t="shared" si="0"/>
        <v>12000</v>
      </c>
      <c r="G54" s="3"/>
      <c r="H54" s="88"/>
      <c r="I54" s="91"/>
      <c r="J54" s="93">
        <v>1.3</v>
      </c>
      <c r="K54" s="38">
        <f t="shared" si="3"/>
        <v>0</v>
      </c>
      <c r="L54" s="20"/>
      <c r="M54" s="3"/>
    </row>
    <row r="55" spans="1:13" s="18" customFormat="1" ht="16.5" customHeight="1" x14ac:dyDescent="0.25">
      <c r="A55" s="72">
        <f t="shared" si="2"/>
        <v>29</v>
      </c>
      <c r="B55" s="85" t="s">
        <v>72</v>
      </c>
      <c r="C55" s="121" t="s">
        <v>93</v>
      </c>
      <c r="D55" s="122">
        <v>1</v>
      </c>
      <c r="E55" s="101">
        <v>20000</v>
      </c>
      <c r="F55" s="123">
        <f t="shared" si="0"/>
        <v>20000</v>
      </c>
      <c r="G55" s="3"/>
      <c r="H55" s="88"/>
      <c r="I55" s="91"/>
      <c r="J55" s="93">
        <v>1.3</v>
      </c>
      <c r="K55" s="38">
        <f t="shared" si="3"/>
        <v>0</v>
      </c>
      <c r="L55" s="20"/>
      <c r="M55" s="3"/>
    </row>
    <row r="56" spans="1:13" s="18" customFormat="1" ht="16.5" customHeight="1" x14ac:dyDescent="0.25">
      <c r="A56" s="72">
        <f t="shared" si="2"/>
        <v>30</v>
      </c>
      <c r="B56" s="85" t="s">
        <v>41</v>
      </c>
      <c r="C56" s="121" t="s">
        <v>93</v>
      </c>
      <c r="D56" s="122">
        <v>1</v>
      </c>
      <c r="E56" s="101">
        <v>15000</v>
      </c>
      <c r="F56" s="123">
        <f t="shared" si="0"/>
        <v>15000</v>
      </c>
      <c r="G56" s="3"/>
      <c r="H56" s="88"/>
      <c r="I56" s="91"/>
      <c r="J56" s="93">
        <v>1.3</v>
      </c>
      <c r="K56" s="38">
        <f t="shared" si="3"/>
        <v>0</v>
      </c>
      <c r="L56" s="20"/>
      <c r="M56" s="3"/>
    </row>
    <row r="57" spans="1:13" s="18" customFormat="1" ht="16.5" customHeight="1" x14ac:dyDescent="0.25">
      <c r="A57" s="72">
        <f>1+A56</f>
        <v>31</v>
      </c>
      <c r="B57" s="85" t="s">
        <v>42</v>
      </c>
      <c r="C57" s="121" t="s">
        <v>92</v>
      </c>
      <c r="D57" s="122">
        <v>1</v>
      </c>
      <c r="E57" s="101">
        <v>15000</v>
      </c>
      <c r="F57" s="123">
        <f t="shared" si="0"/>
        <v>15000</v>
      </c>
      <c r="G57" s="3"/>
      <c r="H57" s="88"/>
      <c r="I57" s="91"/>
      <c r="J57" s="93">
        <v>1.3</v>
      </c>
      <c r="K57" s="38">
        <f t="shared" si="3"/>
        <v>0</v>
      </c>
      <c r="L57" s="20"/>
      <c r="M57" s="3"/>
    </row>
    <row r="58" spans="1:13" s="18" customFormat="1" ht="16.5" customHeight="1" x14ac:dyDescent="0.25">
      <c r="A58" s="72">
        <f t="shared" si="2"/>
        <v>32</v>
      </c>
      <c r="B58" s="85" t="s">
        <v>66</v>
      </c>
      <c r="C58" s="121" t="s">
        <v>101</v>
      </c>
      <c r="D58" s="122">
        <v>6</v>
      </c>
      <c r="E58" s="101">
        <v>1350</v>
      </c>
      <c r="F58" s="123">
        <f t="shared" si="0"/>
        <v>8100</v>
      </c>
      <c r="G58" s="3"/>
      <c r="H58" s="88"/>
      <c r="I58" s="91">
        <v>1034</v>
      </c>
      <c r="J58" s="93">
        <v>1.3</v>
      </c>
      <c r="K58" s="38">
        <f t="shared" si="3"/>
        <v>1344.2</v>
      </c>
      <c r="L58" s="20"/>
      <c r="M58" s="3"/>
    </row>
    <row r="59" spans="1:13" s="62" customFormat="1" ht="16.5" customHeight="1" x14ac:dyDescent="0.25">
      <c r="A59" s="72">
        <f>1+A58</f>
        <v>33</v>
      </c>
      <c r="B59" s="111" t="s">
        <v>67</v>
      </c>
      <c r="C59" s="121" t="s">
        <v>101</v>
      </c>
      <c r="D59" s="122">
        <v>35</v>
      </c>
      <c r="E59" s="101">
        <v>676</v>
      </c>
      <c r="F59" s="123">
        <f t="shared" si="0"/>
        <v>23660</v>
      </c>
      <c r="G59" s="63"/>
      <c r="H59" s="112"/>
      <c r="I59" s="90">
        <v>520</v>
      </c>
      <c r="J59" s="113">
        <v>1.3</v>
      </c>
      <c r="K59" s="38">
        <f t="shared" si="3"/>
        <v>676</v>
      </c>
      <c r="L59" s="65"/>
      <c r="M59" s="63"/>
    </row>
    <row r="60" spans="1:13" s="62" customFormat="1" ht="16.5" customHeight="1" x14ac:dyDescent="0.25">
      <c r="A60" s="72">
        <f t="shared" si="2"/>
        <v>34</v>
      </c>
      <c r="B60" s="111" t="s">
        <v>69</v>
      </c>
      <c r="C60" s="121" t="s">
        <v>93</v>
      </c>
      <c r="D60" s="122">
        <v>1</v>
      </c>
      <c r="E60" s="101">
        <v>10000</v>
      </c>
      <c r="F60" s="123">
        <f t="shared" si="0"/>
        <v>10000</v>
      </c>
      <c r="G60" s="63"/>
      <c r="H60" s="112"/>
      <c r="I60" s="90"/>
      <c r="J60" s="113">
        <v>1.3</v>
      </c>
      <c r="K60" s="66"/>
      <c r="L60" s="65"/>
      <c r="M60" s="63"/>
    </row>
    <row r="61" spans="1:13" s="62" customFormat="1" ht="16.5" customHeight="1" x14ac:dyDescent="0.25">
      <c r="A61" s="72"/>
      <c r="B61" s="111" t="s">
        <v>102</v>
      </c>
      <c r="C61" s="121"/>
      <c r="D61" s="122"/>
      <c r="E61" s="101"/>
      <c r="F61" s="123"/>
      <c r="G61" s="63"/>
      <c r="H61" s="112"/>
      <c r="I61" s="90"/>
      <c r="J61" s="113"/>
      <c r="K61" s="66"/>
      <c r="L61" s="65"/>
      <c r="M61" s="63"/>
    </row>
    <row r="62" spans="1:13" s="18" customFormat="1" ht="16.5" customHeight="1" x14ac:dyDescent="0.25">
      <c r="A62" s="72"/>
      <c r="B62" s="48"/>
      <c r="C62" s="30"/>
      <c r="D62" s="5"/>
      <c r="E62" s="39"/>
      <c r="F62" s="40"/>
      <c r="G62" s="3"/>
      <c r="H62" s="54"/>
      <c r="I62" s="89"/>
      <c r="J62" s="93"/>
      <c r="K62" s="38"/>
      <c r="L62" s="20"/>
      <c r="M62" s="3"/>
    </row>
    <row r="63" spans="1:13" s="18" customFormat="1" ht="16.5" customHeight="1" x14ac:dyDescent="0.25">
      <c r="A63" s="72"/>
      <c r="B63" s="48"/>
      <c r="C63" s="30"/>
      <c r="D63" s="5"/>
      <c r="E63" s="39"/>
      <c r="F63" s="40"/>
      <c r="G63" s="3"/>
      <c r="H63" s="54"/>
      <c r="I63" s="89"/>
      <c r="J63" s="93"/>
      <c r="K63" s="38"/>
      <c r="L63" s="20"/>
      <c r="M63" s="3"/>
    </row>
    <row r="64" spans="1:13" s="18" customFormat="1" ht="16.5" customHeight="1" x14ac:dyDescent="0.25">
      <c r="A64" s="72"/>
      <c r="B64" s="48"/>
      <c r="C64" s="30"/>
      <c r="D64" s="5"/>
      <c r="E64" s="39"/>
      <c r="F64" s="40"/>
      <c r="G64" s="3"/>
      <c r="H64" s="54"/>
      <c r="I64" s="89"/>
      <c r="J64" s="93"/>
      <c r="K64" s="38"/>
      <c r="L64" s="20"/>
      <c r="M64" s="3"/>
    </row>
    <row r="65" spans="1:13" s="18" customFormat="1" ht="16.5" customHeight="1" x14ac:dyDescent="0.25">
      <c r="A65" s="72"/>
      <c r="B65" s="58" t="s">
        <v>87</v>
      </c>
      <c r="C65" s="30"/>
      <c r="D65" s="5"/>
      <c r="E65" s="39"/>
      <c r="F65" s="40"/>
      <c r="G65" s="3"/>
      <c r="H65" s="54"/>
      <c r="I65" s="89"/>
      <c r="J65" s="93"/>
      <c r="K65" s="38"/>
      <c r="L65" s="20"/>
      <c r="M65" s="3"/>
    </row>
    <row r="66" spans="1:13" s="18" customFormat="1" ht="16.5" customHeight="1" x14ac:dyDescent="0.25">
      <c r="A66" s="72"/>
      <c r="B66" s="58"/>
      <c r="C66" s="30"/>
      <c r="D66" s="5"/>
      <c r="E66" s="39"/>
      <c r="F66" s="40"/>
      <c r="G66" s="3"/>
      <c r="H66" s="54"/>
      <c r="I66" s="89"/>
      <c r="J66" s="93"/>
      <c r="K66" s="38"/>
      <c r="L66" s="20"/>
      <c r="M66" s="3"/>
    </row>
    <row r="67" spans="1:13" s="18" customFormat="1" ht="16.5" customHeight="1" x14ac:dyDescent="0.25">
      <c r="A67" s="72"/>
      <c r="B67" s="58"/>
      <c r="C67" s="30"/>
      <c r="D67" s="5"/>
      <c r="E67" s="39"/>
      <c r="F67" s="40"/>
      <c r="G67" s="3"/>
      <c r="H67" s="54"/>
      <c r="I67" s="89"/>
      <c r="J67" s="93"/>
      <c r="K67" s="38"/>
      <c r="L67" s="20"/>
      <c r="M67" s="3"/>
    </row>
    <row r="68" spans="1:13" s="2" customFormat="1" x14ac:dyDescent="0.25">
      <c r="A68" s="13"/>
      <c r="B68" s="52"/>
      <c r="C68" s="14"/>
      <c r="D68" s="5"/>
      <c r="E68" s="35"/>
      <c r="F68" s="40"/>
      <c r="H68" s="56"/>
      <c r="I68" s="92"/>
      <c r="J68" s="93">
        <v>1.3</v>
      </c>
      <c r="K68" s="114"/>
      <c r="L68" s="22"/>
    </row>
    <row r="69" spans="1:13" s="2" customFormat="1" x14ac:dyDescent="0.25">
      <c r="A69" s="13"/>
      <c r="B69" s="102" t="s">
        <v>88</v>
      </c>
      <c r="C69" s="14"/>
      <c r="D69" s="5"/>
      <c r="E69" s="35"/>
      <c r="F69" s="40"/>
      <c r="H69" s="56"/>
      <c r="I69" s="92"/>
      <c r="J69" s="93">
        <v>1.3</v>
      </c>
      <c r="K69" s="115"/>
    </row>
    <row r="70" spans="1:13" s="2" customFormat="1" x14ac:dyDescent="0.25">
      <c r="A70" s="13"/>
      <c r="B70" s="52" t="s">
        <v>89</v>
      </c>
      <c r="C70" s="14"/>
      <c r="D70" s="5"/>
      <c r="E70" s="35"/>
      <c r="F70" s="40"/>
      <c r="H70" s="56"/>
      <c r="I70" s="92"/>
      <c r="J70" s="19"/>
      <c r="K70" s="115"/>
    </row>
    <row r="71" spans="1:13" s="7" customFormat="1" x14ac:dyDescent="0.25">
      <c r="A71" s="16"/>
      <c r="B71" s="17"/>
      <c r="C71" s="33"/>
      <c r="D71" s="24"/>
      <c r="E71" s="42"/>
      <c r="F71" s="42"/>
      <c r="H71" s="53"/>
      <c r="I71" s="89"/>
      <c r="J71" s="18"/>
      <c r="K71" s="116"/>
    </row>
    <row r="72" spans="1:13" s="7" customFormat="1" x14ac:dyDescent="0.25">
      <c r="A72" s="119" t="s">
        <v>7</v>
      </c>
      <c r="B72" s="119"/>
      <c r="C72" s="119"/>
      <c r="D72" s="119"/>
      <c r="E72" s="119"/>
      <c r="F72" s="43">
        <f>SUM(F22:F71)</f>
        <v>1607922.7999999998</v>
      </c>
      <c r="H72" s="53"/>
      <c r="I72" s="89"/>
      <c r="J72" s="18"/>
      <c r="K72" s="116"/>
    </row>
    <row r="73" spans="1:13" x14ac:dyDescent="0.25">
      <c r="A73" s="120" t="s">
        <v>8</v>
      </c>
      <c r="B73" s="120"/>
      <c r="C73" s="120"/>
      <c r="D73" s="120"/>
      <c r="E73" s="120"/>
      <c r="F73" s="44">
        <f>F72*0.18</f>
        <v>289426.10399999993</v>
      </c>
    </row>
    <row r="74" spans="1:13" x14ac:dyDescent="0.25">
      <c r="A74" s="119" t="s">
        <v>2</v>
      </c>
      <c r="B74" s="119"/>
      <c r="C74" s="119"/>
      <c r="D74" s="119"/>
      <c r="E74" s="119"/>
      <c r="F74" s="45">
        <f>F72+F73</f>
        <v>1897348.9039999996</v>
      </c>
    </row>
    <row r="75" spans="1:13" ht="11.25" customHeight="1" x14ac:dyDescent="0.25">
      <c r="A75" s="25"/>
      <c r="B75" s="37"/>
      <c r="C75" s="29"/>
      <c r="D75" s="25"/>
      <c r="E75" s="46"/>
      <c r="F75" s="47"/>
    </row>
    <row r="76" spans="1:13" x14ac:dyDescent="0.25">
      <c r="A76" s="34" t="s">
        <v>3</v>
      </c>
      <c r="D76" s="130"/>
    </row>
    <row r="77" spans="1:13" x14ac:dyDescent="0.25">
      <c r="A77" s="2" t="s">
        <v>109</v>
      </c>
    </row>
    <row r="79" spans="1:13" x14ac:dyDescent="0.25">
      <c r="A79" s="8" t="s">
        <v>4</v>
      </c>
    </row>
    <row r="84" spans="13:14" x14ac:dyDescent="0.25">
      <c r="M84" s="27"/>
      <c r="N84" s="19"/>
    </row>
    <row r="85" spans="13:14" x14ac:dyDescent="0.25">
      <c r="M85" s="7"/>
    </row>
    <row r="86" spans="13:14" x14ac:dyDescent="0.25">
      <c r="M86" s="7"/>
    </row>
    <row r="88" spans="13:14" x14ac:dyDescent="0.25">
      <c r="M88" s="26"/>
    </row>
  </sheetData>
  <mergeCells count="4">
    <mergeCell ref="A20:B20"/>
    <mergeCell ref="A72:E72"/>
    <mergeCell ref="A73:E73"/>
    <mergeCell ref="A74:E7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rowBreaks count="1" manualBreakCount="1">
    <brk id="5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DQE ASSOUAN</vt:lpstr>
      <vt:lpstr>DETAIL</vt:lpstr>
      <vt:lpstr>COFFRET CLIM</vt:lpstr>
      <vt:lpstr>LOCAL TRI CHECK OK</vt:lpstr>
      <vt:lpstr>'COFFRET CLIM'!Zone_d_impression</vt:lpstr>
      <vt:lpstr>DETAIL!Zone_d_impression</vt:lpstr>
      <vt:lpstr>'DQE ASSOUAN'!Zone_d_impression</vt:lpstr>
      <vt:lpstr>'LOCAL TRI CHECK OK'!Zone_d_impression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SEKONGO Antoine</dc:creator>
  <cp:lastModifiedBy>COMMERCIALE ADV3</cp:lastModifiedBy>
  <cp:lastPrinted>2025-11-28T11:09:20Z</cp:lastPrinted>
  <dcterms:created xsi:type="dcterms:W3CDTF">2021-12-03T07:39:08Z</dcterms:created>
  <dcterms:modified xsi:type="dcterms:W3CDTF">2025-11-28T16:07:26Z</dcterms:modified>
</cp:coreProperties>
</file>